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filterPrivacy="1" defaultThemeVersion="124226"/>
  <bookViews>
    <workbookView xWindow="-120" yWindow="-120" windowWidth="15480" windowHeight="11640" tabRatio="722" firstSheet="4" activeTab="4"/>
  </bookViews>
  <sheets>
    <sheet name="I Поступление в фонд" sheetId="1" state="hidden" r:id="rId1"/>
    <sheet name="II Возвращено в изб. фонд" sheetId="4" state="hidden" r:id="rId2"/>
    <sheet name="III Возврат|перечис-е в бюджет " sheetId="2" state="hidden" r:id="rId3"/>
    <sheet name="IV Израсходовано из изб. фонда" sheetId="3" state="hidden" r:id="rId4"/>
    <sheet name="Фин.отчет" sheetId="5" r:id="rId5"/>
  </sheets>
  <definedNames>
    <definedName name="_ftn1" localSheetId="0">'II Возвращено в изб. фонд'!$A$23</definedName>
    <definedName name="_ftn2" localSheetId="0">'II Возвращено в изб. фонд'!$A$24</definedName>
    <definedName name="_ftnref1" localSheetId="0">'I Поступление в фонд'!#REF!</definedName>
    <definedName name="_ftnref2" localSheetId="0">'II Возвращено в изб. фонд'!$C$20</definedName>
    <definedName name="_xlnm._FilterDatabase" localSheetId="0" hidden="1">'I Поступление в фонд'!$A$19:$F$20</definedName>
    <definedName name="_xlnm._FilterDatabase" localSheetId="2" hidden="1">'III Возврат|перечис-е в бюджет '!$A$4:$O$5</definedName>
    <definedName name="_xlnm._FilterDatabase" localSheetId="3" hidden="1">'IV Израсходовано из изб. фонда'!$A$4:$N$6</definedName>
    <definedName name="_xlnm.Print_Area" localSheetId="0">'I Поступление в фонд'!$A$1:$F$24</definedName>
    <definedName name="_xlnm.Print_Area" localSheetId="3">'IV Израсходовано из изб. фонда'!$A$1:$I$13</definedName>
    <definedName name="_xlnm.Print_Area" localSheetId="4">Фин.отчет!$A$1:$K$57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" i="3"/>
  <c r="D6"/>
  <c r="A11" i="5" l="1"/>
  <c r="A9"/>
  <c r="A7"/>
  <c r="A5"/>
  <c r="E19" i="2"/>
  <c r="F22" i="1"/>
  <c r="J28" i="5"/>
  <c r="J27"/>
  <c r="J26"/>
  <c r="J22"/>
  <c r="D28" i="4"/>
  <c r="J23" i="5"/>
  <c r="J21"/>
  <c r="J20"/>
  <c r="D22" i="1"/>
  <c r="H6" i="3"/>
  <c r="J49" i="5"/>
  <c r="J45"/>
  <c r="J43"/>
  <c r="J42"/>
  <c r="J44"/>
  <c r="J50"/>
  <c r="J37"/>
  <c r="J36"/>
  <c r="J35"/>
  <c r="J34"/>
  <c r="J32" s="1"/>
  <c r="J29" s="1"/>
  <c r="J31"/>
  <c r="J41"/>
  <c r="J40" s="1"/>
  <c r="J47"/>
  <c r="J46"/>
  <c r="J48"/>
  <c r="J18"/>
  <c r="J24" l="1"/>
  <c r="J16" s="1"/>
  <c r="J38"/>
  <c r="J51" l="1"/>
</calcChain>
</file>

<file path=xl/sharedStrings.xml><?xml version="1.0" encoding="utf-8"?>
<sst xmlns="http://schemas.openxmlformats.org/spreadsheetml/2006/main" count="138" uniqueCount="125">
  <si>
    <t>Шифр строки финансового отчета</t>
  </si>
  <si>
    <t>Сумма, руб.</t>
  </si>
  <si>
    <t xml:space="preserve">    II. Возвращено денежных средств в избирательный фонд (в т.ч. ошибочно перечисленных, неиспользованных)**</t>
  </si>
  <si>
    <r>
      <t>**</t>
    </r>
    <r>
      <rPr>
        <sz val="9"/>
        <color indexed="8"/>
        <rFont val="Times New Roman"/>
        <family val="1"/>
        <charset val="204"/>
      </rPr>
      <t xml:space="preserve"> В финансовом отчете возвраты в фонд неиспользованных и ошибочно перечисленных денежных средств не отражаются.</t>
    </r>
  </si>
  <si>
    <t>Дата расходной операции</t>
  </si>
  <si>
    <t>Виды расходов</t>
  </si>
  <si>
    <t>Документ, подтверждающий расход</t>
  </si>
  <si>
    <t>Основание для перечисления денежных средств</t>
  </si>
  <si>
    <t>*** Для гражданина указываются фамилия, имя, отчество, адрес места жительства, серия и номер паспорта или заменяющего его документа; для юридического лица – ИНН, наименование, банковские реквизиты.</t>
  </si>
  <si>
    <t>Шифр
строки финансового отчета****</t>
  </si>
  <si>
    <t>Документ, подтверждающий поступление денежных средств</t>
  </si>
  <si>
    <t>Денежные средства, поступившие с нарушением установленного порядка и подлежащие возврату, руб.</t>
  </si>
  <si>
    <t>Возвращено денежных средств на счет, руб</t>
  </si>
  <si>
    <t>Основание возврата денежных  средств на счет</t>
  </si>
  <si>
    <t>Документ, подтверждающий возврат денежных средств</t>
  </si>
  <si>
    <t>Кому перечислены денежные средства</t>
  </si>
  <si>
    <t>Документ, подтверждающий возврат (перечисление) денежных средств</t>
  </si>
  <si>
    <t>Строка финансового отчета</t>
  </si>
  <si>
    <t>Шифр строки</t>
  </si>
  <si>
    <t>Поступило средств в избирательный фонд, всего</t>
  </si>
  <si>
    <t>в том числе</t>
  </si>
  <si>
    <t>Поступило средств в установленном порядке для формирования 
избирательного фонда</t>
  </si>
  <si>
    <t>из них</t>
  </si>
  <si>
    <t>Добровольные пожертвования гражданина</t>
  </si>
  <si>
    <t>Добровольные пожертвования юридического лица</t>
  </si>
  <si>
    <t>Средства гражданина</t>
  </si>
  <si>
    <t>Средства юридического лица</t>
  </si>
  <si>
    <t>Возвращено денежных средств из избирательного фонда, всего</t>
  </si>
  <si>
    <t>Возвращено жертвователям денежных средств, поступивших с нарушением установленного порядка
установленного порядка</t>
  </si>
  <si>
    <t>Гражданам, которым запрещено осуществлять пожертвования 
либо не указавшим обязательные сведения в платежном 
документе</t>
  </si>
  <si>
    <t>Юридическим лицам, которым запрещено осуществлять 
пожертвования либо не указавшим обязательные сведения 
в платежном документе</t>
  </si>
  <si>
    <t xml:space="preserve">Средств, поступивших с превышением предельного размера </t>
  </si>
  <si>
    <t>Возвращено денежных средств, поступивших в установленном 
порядке</t>
  </si>
  <si>
    <t>Израсходовано средств, всего</t>
  </si>
  <si>
    <t>На организацию сбора подписей избирателей</t>
  </si>
  <si>
    <t>Из них на оплату труда лиц, привлекаемых для сбора подписей 
избирателей</t>
  </si>
  <si>
    <t>На предвыборную агитацию через организации 
телерадиовещания</t>
  </si>
  <si>
    <t>На предвыборную агитацию через редакции периодических 
печатных изданий</t>
  </si>
  <si>
    <t>На предвыборную агитацию через сетевые издания</t>
  </si>
  <si>
    <t>На оплату работ (услуг) информационного и консультационного 
характера **</t>
  </si>
  <si>
    <t>На оплату иных расходов, непосредственно связанных 
с проведением избирательной кампании</t>
  </si>
  <si>
    <t>Распределено неизрасходованного остатка средств 
фонда пропорционально перечисленным 
в избирательный фонд денежным средствам***</t>
  </si>
  <si>
    <t>Примечание</t>
  </si>
  <si>
    <t>ФИНАНСОВЫЙ ОТЧЕТ</t>
  </si>
  <si>
    <t>На проведение агитационных публичных мероприятий</t>
  </si>
  <si>
    <t xml:space="preserve">      I. Поступило средств в избирательный фонд</t>
  </si>
  <si>
    <t>Дата зачисления денежных средств на счет</t>
  </si>
  <si>
    <t>Дата возврата денежных средств на счет</t>
  </si>
  <si>
    <t>Дата возврата (перечисления) денежных средств со счета</t>
  </si>
  <si>
    <t>Основание возврата (перечисления) денежных средств</t>
  </si>
  <si>
    <t>IV. Израсходовано  средств из избирательного фонда</t>
  </si>
  <si>
    <t>Сумма ошибочно перечисленных, неиспользованных денежных средств, возвращенных в фонд, руб.</t>
  </si>
  <si>
    <t>Сумма фактически израсходованных денежных средств, руб.</t>
  </si>
  <si>
    <t>Источник поступления денежных средств***</t>
  </si>
  <si>
    <t xml:space="preserve">                                                                                                             Итого:</t>
  </si>
  <si>
    <t xml:space="preserve"> Итого:</t>
  </si>
  <si>
    <t xml:space="preserve">УЧЕТ
поступления и расходования денежных средств, в том числе по каждой операции, избирательного фонда 
избирательного объединения, кандидата </t>
  </si>
  <si>
    <t xml:space="preserve">    (наименование избирательной кампании)</t>
  </si>
  <si>
    <t xml:space="preserve">    (наименование избирательного объединения/фамилия, имя, отчество кандидата)</t>
  </si>
  <si>
    <t xml:space="preserve">    (наименование избирательного округа)</t>
  </si>
  <si>
    <t>(номер специального избирательного счета, наименование и адрес филиала ПАО Сбербанк/иной кредитной организации)</t>
  </si>
  <si>
    <t>Источник поступления денежных средств*</t>
  </si>
  <si>
    <t>* Для гражданина указываются фамилия, имя, отчество, дата рождения, адрес места жительства, серия и номер паспорта или заменяющего его документа, информация о гражданстве; для юридического лица – ИНН, наименование, дата регистрации, банковские реквизиты, отметка об отсутствии ограничений, предусмотренных пунктом 4 статьи 57 Закона Владимирской области от 13.02.2003 № 10-ОЗ «Избирательный кодекс Владимирской области»; для собственных средств избирательного объединения – наименование избирательного объединения (могут дополнительно указываться ИНН, банковские реквизиты; для собственных средств кандидата – фамилия, имя, отчество кандидата (могут дополнительно указываться дата рождения, адрес места жительства, серия и номер паспорта или заменяющего его документа, информация о гражданстве.</t>
  </si>
  <si>
    <t>III. Возвращено, перечислено в доход областного бюджета денежных средств из избирательного фонда</t>
  </si>
  <si>
    <t>Возвращено, перечислено в доход областного бюджета денежных средств, руб.</t>
  </si>
  <si>
    <r>
      <t>****</t>
    </r>
    <r>
      <rPr>
        <sz val="9"/>
        <color indexed="8"/>
        <rFont val="Times New Roman"/>
        <family val="1"/>
        <charset val="204"/>
      </rPr>
      <t xml:space="preserve"> По шифру строки в финансовом отчете указывается сумма фактически израсходованных денежных средств.</t>
    </r>
  </si>
  <si>
    <t>мп</t>
  </si>
  <si>
    <t>(подпись, инициалы, фамилия)</t>
  </si>
  <si>
    <t>(дата)</t>
  </si>
  <si>
    <t>(первый, итоговый, сводный)</t>
  </si>
  <si>
    <t>(наименование избирательной кампании)</t>
  </si>
  <si>
    <t>(наименование избирательного объединения/фамилия, имя, отчество кандидата)</t>
  </si>
  <si>
    <t>(наименование избирательного округа)</t>
  </si>
  <si>
    <t xml:space="preserve">о поступлении и расходовании средств избирательного фонда 
избирательного объединения, кандидата </t>
  </si>
  <si>
    <t>Собственные средства избирательного объединения/кандидата</t>
  </si>
  <si>
    <t>Средства, выделенные кандидату выдвинувшим его избиратель-ным объединением</t>
  </si>
  <si>
    <t>1.1</t>
  </si>
  <si>
    <t>1.1.1</t>
  </si>
  <si>
    <t>1.1.2</t>
  </si>
  <si>
    <t>1.1.3</t>
  </si>
  <si>
    <t>1.1.4</t>
  </si>
  <si>
    <t>1.2</t>
  </si>
  <si>
    <t>1.2.1</t>
  </si>
  <si>
    <t>1.2.2</t>
  </si>
  <si>
    <t>1.2.3</t>
  </si>
  <si>
    <t>2</t>
  </si>
  <si>
    <t>2.1</t>
  </si>
  <si>
    <t>2.2</t>
  </si>
  <si>
    <t>2.2.1</t>
  </si>
  <si>
    <t>2.2.2</t>
  </si>
  <si>
    <t>2.2.3</t>
  </si>
  <si>
    <t>2.3</t>
  </si>
  <si>
    <t>3</t>
  </si>
  <si>
    <t>3.1</t>
  </si>
  <si>
    <t>3.1.1</t>
  </si>
  <si>
    <t>3.2</t>
  </si>
  <si>
    <t>3.3</t>
  </si>
  <si>
    <t>3.4</t>
  </si>
  <si>
    <t>3.5</t>
  </si>
  <si>
    <t>3.6</t>
  </si>
  <si>
    <t>3.7</t>
  </si>
  <si>
    <t>3.8</t>
  </si>
  <si>
    <t>3.9</t>
  </si>
  <si>
    <t>4</t>
  </si>
  <si>
    <t>5</t>
  </si>
  <si>
    <t>Поступило в избирательный фонд денежных средств, подпадаю-щих под действие п. 1, 4 ст. 57 Закона Владимирской области от 13.02.2003 № 10-ОЗ*</t>
  </si>
  <si>
    <t xml:space="preserve">Собственные средства избирательного объединения / кандидата / средства, выделенные кандидату выдвинувшим его избиратель-ным объединением </t>
  </si>
  <si>
    <t>Перечислено в доход областного бюджета</t>
  </si>
  <si>
    <t>На выпуск и распространение печатных и иных агитационных материалов</t>
  </si>
  <si>
    <t>На оплату других работ (услуг), выполненных (оказанных) 
юридическими лицами или гражданами России по договорам</t>
  </si>
  <si>
    <r>
      <rPr>
        <b/>
        <sz val="10"/>
        <color indexed="8"/>
        <rFont val="Times New Roman"/>
        <family val="1"/>
        <charset val="204"/>
      </rPr>
      <t xml:space="preserve">Остаток средств фонда на дату сдачи отчета 
</t>
    </r>
    <r>
      <rPr>
        <sz val="11"/>
        <color indexed="8"/>
        <rFont val="Times New Roman"/>
        <family val="1"/>
        <charset val="204"/>
      </rPr>
      <t xml:space="preserve">(заверяется банковской справкой) 
</t>
    </r>
    <r>
      <rPr>
        <sz val="8"/>
        <color indexed="8"/>
        <rFont val="Times New Roman"/>
        <family val="1"/>
        <charset val="204"/>
      </rPr>
      <t>(стр.300 = стр.10 - стр.110 - стр.180 - стр.290)</t>
    </r>
  </si>
  <si>
    <t>Выборы депутатов Законодательного Собрания Владимирской области восьмого созыва</t>
  </si>
  <si>
    <t>Одномандатный избирательный округ № 25</t>
  </si>
  <si>
    <t>№ 40810810010009000116, Дополнительный офис № 8611/0351 Владимирского отделения № 8611 ПАО Сбербанк, г. Гороховец, ул. Ленина 91</t>
  </si>
  <si>
    <t>Телегин Валерий Анатольевич</t>
  </si>
  <si>
    <t>Платежное поручение от   12.07.2023 № 279</t>
  </si>
  <si>
    <t xml:space="preserve"> Кандидат</t>
  </si>
  <si>
    <t>В.А. Телегин</t>
  </si>
  <si>
    <t>ИНН 3327703166,
ВЛАДИМИРСКОЕ РЕГИОНАЛЬНОЕ ОТДЕЛЕНИЕ ПАРТИИ "ЕДИНАЯ РОССИЯ", 40703810510020100149, Владимирское отделение № 8611 ПАО Сбербанк, г. Владимир</t>
  </si>
  <si>
    <t>Оплата изготовления агитационных материалов</t>
  </si>
  <si>
    <t>ОАО "Владимирская офсетная типография"</t>
  </si>
  <si>
    <t>Платежное поручение от 19.07.2023 г. № 1</t>
  </si>
  <si>
    <t>Договор от 19.07.2023 г.
№ 58-юр
счет от19.07.2023 г. №29657- НЗ</t>
  </si>
  <si>
    <t>ПЕРВЫЙ</t>
  </si>
  <si>
    <t>21.07.2023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</si>
</sst>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_р_."/>
  </numFmts>
  <fonts count="27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vertAlign val="superscript"/>
      <sz val="11"/>
      <color indexed="8"/>
      <name val="Times New Roman"/>
      <family val="1"/>
      <charset val="204"/>
    </font>
    <font>
      <b/>
      <vertAlign val="superscript"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vertAlign val="superscript"/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.5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4" fillId="0" borderId="0" applyFont="0" applyFill="0" applyBorder="0" applyAlignment="0" applyProtection="0"/>
  </cellStyleXfs>
  <cellXfs count="190">
    <xf numFmtId="0" fontId="0" fillId="0" borderId="0" xfId="0"/>
    <xf numFmtId="0" fontId="8" fillId="0" borderId="0" xfId="0" applyFont="1"/>
    <xf numFmtId="0" fontId="4" fillId="0" borderId="0" xfId="0" applyFont="1"/>
    <xf numFmtId="0" fontId="1" fillId="0" borderId="0" xfId="0" applyFont="1"/>
    <xf numFmtId="0" fontId="5" fillId="0" borderId="0" xfId="0" applyFont="1"/>
    <xf numFmtId="0" fontId="11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4" fillId="0" borderId="2" xfId="0" applyFont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 applyProtection="1">
      <alignment vertical="top"/>
      <protection hidden="1"/>
    </xf>
    <xf numFmtId="0" fontId="19" fillId="0" borderId="0" xfId="0" applyFont="1" applyAlignment="1" applyProtection="1">
      <alignment horizontal="centerContinuous" vertical="top"/>
      <protection hidden="1"/>
    </xf>
    <xf numFmtId="0" fontId="20" fillId="0" borderId="1" xfId="0" applyFont="1" applyBorder="1" applyAlignment="1" applyProtection="1">
      <alignment horizontal="center" vertical="top"/>
      <protection hidden="1"/>
    </xf>
    <xf numFmtId="4" fontId="21" fillId="0" borderId="1" xfId="0" applyNumberFormat="1" applyFont="1" applyBorder="1" applyAlignment="1" applyProtection="1">
      <alignment vertical="top"/>
      <protection locked="0" hidden="1"/>
    </xf>
    <xf numFmtId="0" fontId="19" fillId="0" borderId="3" xfId="0" applyFont="1" applyBorder="1" applyAlignment="1" applyProtection="1">
      <alignment vertical="top"/>
      <protection hidden="1"/>
    </xf>
    <xf numFmtId="4" fontId="20" fillId="0" borderId="1" xfId="0" applyNumberFormat="1" applyFont="1" applyBorder="1" applyAlignment="1" applyProtection="1">
      <alignment vertical="top"/>
      <protection locked="0" hidden="1"/>
    </xf>
    <xf numFmtId="0" fontId="19" fillId="0" borderId="0" xfId="0" applyFont="1" applyProtection="1">
      <protection hidden="1"/>
    </xf>
    <xf numFmtId="0" fontId="22" fillId="0" borderId="0" xfId="0" applyFont="1" applyAlignment="1" applyProtection="1">
      <alignment horizontal="center" vertical="top"/>
      <protection hidden="1"/>
    </xf>
    <xf numFmtId="0" fontId="22" fillId="0" borderId="0" xfId="0" applyFont="1" applyAlignment="1" applyProtection="1">
      <alignment horizontal="centerContinuous" vertical="top" wrapText="1"/>
      <protection hidden="1"/>
    </xf>
    <xf numFmtId="0" fontId="22" fillId="0" borderId="0" xfId="0" applyFont="1" applyProtection="1">
      <protection hidden="1"/>
    </xf>
    <xf numFmtId="0" fontId="19" fillId="0" borderId="0" xfId="0" applyFont="1" applyAlignment="1" applyProtection="1">
      <alignment vertical="top" wrapText="1"/>
      <protection hidden="1"/>
    </xf>
    <xf numFmtId="0" fontId="20" fillId="0" borderId="1" xfId="0" applyFont="1" applyBorder="1" applyAlignment="1" applyProtection="1">
      <alignment horizontal="centerContinuous" vertical="top"/>
      <protection hidden="1"/>
    </xf>
    <xf numFmtId="0" fontId="20" fillId="0" borderId="0" xfId="0" applyFont="1" applyProtection="1">
      <protection hidden="1"/>
    </xf>
    <xf numFmtId="0" fontId="21" fillId="0" borderId="1" xfId="0" applyFont="1" applyBorder="1" applyAlignment="1" applyProtection="1">
      <alignment horizontal="center" vertical="top"/>
      <protection hidden="1"/>
    </xf>
    <xf numFmtId="0" fontId="21" fillId="0" borderId="1" xfId="0" applyFont="1" applyBorder="1" applyAlignment="1" applyProtection="1">
      <alignment vertical="top"/>
      <protection locked="0" hidden="1"/>
    </xf>
    <xf numFmtId="0" fontId="19" fillId="0" borderId="4" xfId="0" applyFont="1" applyBorder="1" applyAlignment="1" applyProtection="1">
      <alignment vertical="top"/>
      <protection hidden="1"/>
    </xf>
    <xf numFmtId="0" fontId="20" fillId="0" borderId="1" xfId="0" applyFont="1" applyBorder="1" applyAlignment="1" applyProtection="1">
      <alignment vertical="top"/>
      <protection locked="0" hidden="1"/>
    </xf>
    <xf numFmtId="0" fontId="20" fillId="0" borderId="1" xfId="0" applyFont="1" applyBorder="1" applyAlignment="1" applyProtection="1">
      <alignment horizontal="center" vertical="center"/>
      <protection hidden="1"/>
    </xf>
    <xf numFmtId="0" fontId="19" fillId="2" borderId="0" xfId="0" applyFont="1" applyFill="1" applyProtection="1">
      <protection hidden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1" fillId="0" borderId="0" xfId="0" applyNumberFormat="1" applyFont="1" applyAlignment="1">
      <alignment vertical="center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4" fontId="13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right" vertical="center"/>
    </xf>
    <xf numFmtId="4" fontId="0" fillId="0" borderId="0" xfId="0" applyNumberFormat="1" applyAlignment="1">
      <alignment vertical="center"/>
    </xf>
    <xf numFmtId="4" fontId="5" fillId="0" borderId="0" xfId="0" applyNumberFormat="1" applyFont="1" applyAlignment="1">
      <alignment vertical="center"/>
    </xf>
    <xf numFmtId="4" fontId="5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4" fontId="3" fillId="0" borderId="1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4" fontId="11" fillId="0" borderId="0" xfId="0" applyNumberFormat="1" applyFont="1" applyAlignment="1">
      <alignment vertical="center"/>
    </xf>
    <xf numFmtId="0" fontId="0" fillId="0" borderId="0" xfId="0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20" fillId="0" borderId="1" xfId="0" applyFont="1" applyBorder="1" applyAlignment="1" applyProtection="1">
      <alignment horizontal="center" vertical="center" wrapText="1"/>
      <protection hidden="1"/>
    </xf>
    <xf numFmtId="0" fontId="20" fillId="0" borderId="0" xfId="0" applyFont="1" applyAlignment="1" applyProtection="1">
      <alignment vertical="center"/>
      <protection hidden="1"/>
    </xf>
    <xf numFmtId="49" fontId="19" fillId="0" borderId="8" xfId="0" applyNumberFormat="1" applyFont="1" applyBorder="1" applyAlignment="1" applyProtection="1">
      <alignment horizontal="left" vertical="top" indent="4"/>
      <protection hidden="1"/>
    </xf>
    <xf numFmtId="49" fontId="19" fillId="0" borderId="0" xfId="0" applyNumberFormat="1" applyFont="1" applyAlignment="1" applyProtection="1">
      <alignment horizontal="left"/>
      <protection hidden="1"/>
    </xf>
    <xf numFmtId="49" fontId="19" fillId="0" borderId="0" xfId="0" applyNumberFormat="1" applyFont="1" applyAlignment="1" applyProtection="1">
      <alignment horizontal="left" vertical="top"/>
      <protection hidden="1"/>
    </xf>
    <xf numFmtId="49" fontId="22" fillId="0" borderId="0" xfId="0" applyNumberFormat="1" applyFont="1" applyAlignment="1" applyProtection="1">
      <alignment horizontal="left" vertical="top" wrapText="1"/>
      <protection hidden="1"/>
    </xf>
    <xf numFmtId="49" fontId="19" fillId="0" borderId="0" xfId="0" applyNumberFormat="1" applyFont="1" applyAlignment="1" applyProtection="1">
      <alignment horizontal="left" vertical="top" wrapText="1"/>
      <protection hidden="1"/>
    </xf>
    <xf numFmtId="49" fontId="20" fillId="0" borderId="1" xfId="0" applyNumberFormat="1" applyFont="1" applyBorder="1" applyAlignment="1" applyProtection="1">
      <alignment horizontal="left" vertical="top"/>
      <protection hidden="1"/>
    </xf>
    <xf numFmtId="49" fontId="21" fillId="0" borderId="1" xfId="0" applyNumberFormat="1" applyFont="1" applyBorder="1" applyAlignment="1" applyProtection="1">
      <alignment horizontal="left" vertical="top"/>
      <protection hidden="1"/>
    </xf>
    <xf numFmtId="49" fontId="20" fillId="0" borderId="1" xfId="0" applyNumberFormat="1" applyFont="1" applyBorder="1" applyAlignment="1" applyProtection="1">
      <alignment horizontal="left" vertical="center"/>
      <protection hidden="1"/>
    </xf>
    <xf numFmtId="49" fontId="23" fillId="2" borderId="0" xfId="0" applyNumberFormat="1" applyFont="1" applyFill="1" applyAlignment="1" applyProtection="1">
      <alignment horizontal="left" vertical="top"/>
      <protection hidden="1"/>
    </xf>
    <xf numFmtId="0" fontId="16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/>
    </xf>
    <xf numFmtId="4" fontId="3" fillId="0" borderId="1" xfId="0" applyNumberFormat="1" applyFont="1" applyBorder="1" applyAlignment="1">
      <alignment vertical="top"/>
    </xf>
    <xf numFmtId="2" fontId="16" fillId="0" borderId="1" xfId="0" applyNumberFormat="1" applyFont="1" applyBorder="1" applyAlignment="1">
      <alignment horizontal="center" vertical="top" wrapText="1"/>
    </xf>
    <xf numFmtId="4" fontId="16" fillId="0" borderId="1" xfId="0" applyNumberFormat="1" applyFont="1" applyBorder="1" applyAlignment="1">
      <alignment horizontal="right" vertical="top"/>
    </xf>
    <xf numFmtId="0" fontId="3" fillId="0" borderId="1" xfId="0" applyFont="1" applyBorder="1" applyAlignment="1">
      <alignment vertical="top"/>
    </xf>
    <xf numFmtId="4" fontId="4" fillId="0" borderId="1" xfId="0" applyNumberFormat="1" applyFont="1" applyBorder="1" applyAlignment="1">
      <alignment horizontal="right" vertical="top"/>
    </xf>
    <xf numFmtId="14" fontId="3" fillId="0" borderId="1" xfId="0" applyNumberFormat="1" applyFont="1" applyBorder="1" applyAlignment="1">
      <alignment horizontal="center" vertical="top"/>
    </xf>
    <xf numFmtId="0" fontId="16" fillId="3" borderId="1" xfId="0" applyFont="1" applyFill="1" applyBorder="1" applyAlignment="1">
      <alignment horizontal="left" vertical="top" wrapText="1"/>
    </xf>
    <xf numFmtId="0" fontId="16" fillId="3" borderId="1" xfId="0" applyFont="1" applyFill="1" applyBorder="1" applyAlignment="1">
      <alignment horizontal="center" vertical="top"/>
    </xf>
    <xf numFmtId="4" fontId="3" fillId="3" borderId="1" xfId="0" applyNumberFormat="1" applyFont="1" applyFill="1" applyBorder="1" applyAlignment="1">
      <alignment vertical="top"/>
    </xf>
    <xf numFmtId="2" fontId="16" fillId="3" borderId="1" xfId="0" applyNumberFormat="1" applyFont="1" applyFill="1" applyBorder="1" applyAlignment="1">
      <alignment horizontal="center" vertical="top" wrapText="1"/>
    </xf>
    <xf numFmtId="4" fontId="16" fillId="3" borderId="1" xfId="0" applyNumberFormat="1" applyFont="1" applyFill="1" applyBorder="1" applyAlignment="1">
      <alignment horizontal="right" vertical="top"/>
    </xf>
    <xf numFmtId="14" fontId="16" fillId="3" borderId="1" xfId="0" applyNumberFormat="1" applyFont="1" applyFill="1" applyBorder="1" applyAlignment="1">
      <alignment vertical="center"/>
    </xf>
    <xf numFmtId="0" fontId="16" fillId="3" borderId="1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vertical="center"/>
    </xf>
    <xf numFmtId="0" fontId="16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14" fontId="16" fillId="0" borderId="1" xfId="0" applyNumberFormat="1" applyFont="1" applyBorder="1" applyAlignment="1">
      <alignment vertical="top"/>
    </xf>
    <xf numFmtId="0" fontId="16" fillId="0" borderId="1" xfId="0" applyFont="1" applyBorder="1" applyAlignment="1">
      <alignment vertical="top" wrapText="1"/>
    </xf>
    <xf numFmtId="0" fontId="25" fillId="0" borderId="0" xfId="0" applyFont="1" applyAlignment="1">
      <alignment vertical="top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5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4" fillId="0" borderId="2" xfId="0" applyFont="1" applyBorder="1" applyAlignment="1">
      <alignment horizontal="right" wrapText="1"/>
    </xf>
    <xf numFmtId="164" fontId="4" fillId="0" borderId="1" xfId="0" applyNumberFormat="1" applyFont="1" applyBorder="1" applyAlignment="1">
      <alignment horizontal="right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vertical="top" wrapText="1"/>
    </xf>
    <xf numFmtId="0" fontId="0" fillId="0" borderId="0" xfId="0" applyAlignment="1">
      <alignment vertical="top" wrapText="1"/>
    </xf>
    <xf numFmtId="4" fontId="4" fillId="0" borderId="1" xfId="0" applyNumberFormat="1" applyFont="1" applyBorder="1" applyAlignment="1">
      <alignment horizontal="right" vertical="top" wrapText="1"/>
    </xf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wrapText="1"/>
    </xf>
    <xf numFmtId="4" fontId="4" fillId="3" borderId="1" xfId="0" applyNumberFormat="1" applyFont="1" applyFill="1" applyBorder="1" applyAlignment="1">
      <alignment horizontal="right" wrapText="1"/>
    </xf>
    <xf numFmtId="14" fontId="3" fillId="3" borderId="1" xfId="0" applyNumberFormat="1" applyFont="1" applyFill="1" applyBorder="1" applyAlignment="1">
      <alignment horizontal="center" vertical="top"/>
    </xf>
    <xf numFmtId="4" fontId="26" fillId="0" borderId="1" xfId="0" applyNumberFormat="1" applyFont="1" applyBorder="1" applyAlignment="1" applyProtection="1">
      <alignment vertical="top"/>
      <protection locked="0" hidden="1"/>
    </xf>
    <xf numFmtId="0" fontId="1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/>
    </xf>
    <xf numFmtId="0" fontId="3" fillId="0" borderId="4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center"/>
    </xf>
    <xf numFmtId="14" fontId="26" fillId="0" borderId="1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left" vertical="center"/>
    </xf>
    <xf numFmtId="4" fontId="3" fillId="0" borderId="1" xfId="0" applyNumberFormat="1" applyFont="1" applyBorder="1" applyAlignment="1">
      <alignment horizontal="center" vertical="top"/>
    </xf>
    <xf numFmtId="49" fontId="3" fillId="0" borderId="0" xfId="0" applyNumberFormat="1" applyFont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/>
    </xf>
    <xf numFmtId="4" fontId="3" fillId="2" borderId="1" xfId="1" applyNumberFormat="1" applyFont="1" applyFill="1" applyBorder="1" applyAlignment="1">
      <alignment vertical="top"/>
    </xf>
    <xf numFmtId="4" fontId="3" fillId="2" borderId="1" xfId="0" applyNumberFormat="1" applyFont="1" applyFill="1" applyBorder="1" applyAlignment="1">
      <alignment vertical="top"/>
    </xf>
    <xf numFmtId="0" fontId="0" fillId="2" borderId="0" xfId="0" applyFill="1" applyAlignment="1">
      <alignment vertical="top"/>
    </xf>
    <xf numFmtId="0" fontId="7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top"/>
    </xf>
    <xf numFmtId="0" fontId="17" fillId="0" borderId="7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49" fontId="18" fillId="0" borderId="7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5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/>
    </xf>
    <xf numFmtId="0" fontId="23" fillId="0" borderId="6" xfId="0" applyFont="1" applyBorder="1" applyAlignment="1" applyProtection="1">
      <alignment horizontal="center" vertical="top" wrapText="1"/>
      <protection hidden="1"/>
    </xf>
    <xf numFmtId="0" fontId="24" fillId="0" borderId="7" xfId="0" applyFont="1" applyBorder="1" applyAlignment="1" applyProtection="1">
      <alignment horizontal="center" vertical="top" wrapText="1"/>
      <protection locked="0" hidden="1"/>
    </xf>
    <xf numFmtId="49" fontId="21" fillId="0" borderId="7" xfId="0" applyNumberFormat="1" applyFont="1" applyBorder="1" applyAlignment="1" applyProtection="1">
      <alignment horizontal="center" vertical="top" wrapText="1"/>
      <protection locked="0" hidden="1"/>
    </xf>
    <xf numFmtId="0" fontId="21" fillId="0" borderId="7" xfId="0" applyFont="1" applyBorder="1" applyAlignment="1" applyProtection="1">
      <alignment horizontal="center" vertical="top" wrapText="1"/>
      <protection locked="0" hidden="1"/>
    </xf>
    <xf numFmtId="0" fontId="23" fillId="2" borderId="0" xfId="0" applyFont="1" applyFill="1" applyAlignment="1" applyProtection="1">
      <alignment horizontal="left" vertical="top" wrapText="1"/>
      <protection hidden="1"/>
    </xf>
    <xf numFmtId="0" fontId="20" fillId="0" borderId="8" xfId="0" applyFont="1" applyBorder="1" applyAlignment="1" applyProtection="1">
      <alignment horizontal="left" vertical="top" wrapText="1"/>
      <protection hidden="1"/>
    </xf>
    <xf numFmtId="0" fontId="20" fillId="0" borderId="3" xfId="0" applyFont="1" applyBorder="1" applyAlignment="1" applyProtection="1">
      <alignment horizontal="left" vertical="top" wrapText="1"/>
      <protection hidden="1"/>
    </xf>
    <xf numFmtId="0" fontId="20" fillId="0" borderId="4" xfId="0" applyFont="1" applyBorder="1" applyAlignment="1" applyProtection="1">
      <alignment horizontal="left" vertical="top" wrapText="1"/>
      <protection hidden="1"/>
    </xf>
    <xf numFmtId="0" fontId="21" fillId="0" borderId="8" xfId="0" applyFont="1" applyBorder="1" applyAlignment="1" applyProtection="1">
      <alignment horizontal="left" vertical="top" wrapText="1"/>
      <protection hidden="1"/>
    </xf>
    <xf numFmtId="0" fontId="21" fillId="0" borderId="3" xfId="0" applyFont="1" applyBorder="1" applyAlignment="1" applyProtection="1">
      <alignment horizontal="left" vertical="top" wrapText="1"/>
      <protection hidden="1"/>
    </xf>
    <xf numFmtId="0" fontId="21" fillId="0" borderId="4" xfId="0" applyFont="1" applyBorder="1" applyAlignment="1" applyProtection="1">
      <alignment horizontal="left" vertical="top" wrapText="1"/>
      <protection hidden="1"/>
    </xf>
    <xf numFmtId="0" fontId="4" fillId="0" borderId="8" xfId="0" applyFont="1" applyBorder="1" applyAlignment="1" applyProtection="1">
      <alignment horizontal="left" vertical="top" wrapText="1"/>
      <protection hidden="1"/>
    </xf>
    <xf numFmtId="0" fontId="21" fillId="0" borderId="0" xfId="0" applyFont="1" applyAlignment="1" applyProtection="1">
      <alignment horizontal="center" vertical="top" wrapText="1"/>
      <protection hidden="1"/>
    </xf>
    <xf numFmtId="0" fontId="22" fillId="0" borderId="6" xfId="0" applyFont="1" applyBorder="1" applyAlignment="1" applyProtection="1">
      <alignment horizontal="center" vertical="top"/>
      <protection hidden="1"/>
    </xf>
    <xf numFmtId="0" fontId="20" fillId="0" borderId="8" xfId="0" applyFont="1" applyBorder="1" applyAlignment="1" applyProtection="1">
      <alignment horizontal="center" vertical="center"/>
      <protection hidden="1"/>
    </xf>
    <xf numFmtId="0" fontId="20" fillId="0" borderId="3" xfId="0" applyFont="1" applyBorder="1" applyAlignment="1" applyProtection="1">
      <alignment horizontal="center" vertical="center"/>
      <protection hidden="1"/>
    </xf>
    <xf numFmtId="0" fontId="20" fillId="0" borderId="4" xfId="0" applyFont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top"/>
      <protection hidden="1"/>
    </xf>
    <xf numFmtId="0" fontId="24" fillId="0" borderId="7" xfId="0" applyFont="1" applyBorder="1" applyAlignment="1" applyProtection="1">
      <alignment horizontal="center" vertical="top"/>
      <protection hidden="1"/>
    </xf>
    <xf numFmtId="0" fontId="16" fillId="0" borderId="7" xfId="0" applyFont="1" applyBorder="1" applyAlignment="1" applyProtection="1">
      <alignment horizontal="center" vertical="top" wrapText="1"/>
      <protection hidden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24"/>
  <sheetViews>
    <sheetView topLeftCell="A14" zoomScale="130" zoomScaleSheetLayoutView="130" workbookViewId="0">
      <selection activeCell="I23" sqref="I23"/>
    </sheetView>
  </sheetViews>
  <sheetFormatPr defaultColWidth="9.140625" defaultRowHeight="15"/>
  <cols>
    <col min="1" max="1" width="11.5703125" style="21" customWidth="1"/>
    <col min="2" max="2" width="51.85546875" style="21" customWidth="1"/>
    <col min="3" max="3" width="12.7109375" style="21" customWidth="1"/>
    <col min="4" max="4" width="19" style="53" customWidth="1"/>
    <col min="5" max="5" width="22.7109375" style="21" customWidth="1"/>
    <col min="6" max="6" width="24.140625" style="21" customWidth="1"/>
    <col min="7" max="16384" width="9.140625" style="48"/>
  </cols>
  <sheetData>
    <row r="1" spans="1:6" s="49" customFormat="1" ht="16.899999999999999" hidden="1" customHeight="1">
      <c r="D1" s="163"/>
      <c r="E1" s="163"/>
      <c r="F1" s="163"/>
    </row>
    <row r="2" spans="1:6" s="23" customFormat="1" ht="12" customHeight="1">
      <c r="D2" s="58"/>
      <c r="F2" s="24"/>
    </row>
    <row r="3" spans="1:6" ht="14.45" customHeight="1">
      <c r="A3" s="158" t="s">
        <v>56</v>
      </c>
      <c r="B3" s="159"/>
      <c r="C3" s="159"/>
      <c r="D3" s="159"/>
      <c r="E3" s="159"/>
      <c r="F3" s="159"/>
    </row>
    <row r="4" spans="1:6" ht="13.9" customHeight="1">
      <c r="A4" s="159"/>
      <c r="B4" s="159"/>
      <c r="C4" s="159"/>
      <c r="D4" s="159"/>
      <c r="E4" s="159"/>
      <c r="F4" s="159"/>
    </row>
    <row r="5" spans="1:6" ht="14.45" customHeight="1">
      <c r="A5" s="159"/>
      <c r="B5" s="159"/>
      <c r="C5" s="159"/>
      <c r="D5" s="159"/>
      <c r="E5" s="159"/>
      <c r="F5" s="159"/>
    </row>
    <row r="6" spans="1:6" s="50" customFormat="1" ht="10.15" customHeight="1">
      <c r="A6" s="160"/>
      <c r="B6" s="160"/>
      <c r="C6" s="160"/>
      <c r="D6" s="160"/>
      <c r="E6" s="160"/>
      <c r="F6" s="160"/>
    </row>
    <row r="7" spans="1:6" s="50" customFormat="1" ht="15.75">
      <c r="A7" s="162" t="s">
        <v>111</v>
      </c>
      <c r="B7" s="162"/>
      <c r="C7" s="162"/>
      <c r="D7" s="162"/>
      <c r="E7" s="162"/>
      <c r="F7" s="162"/>
    </row>
    <row r="8" spans="1:6" s="50" customFormat="1" ht="17.25" customHeight="1">
      <c r="A8" s="161" t="s">
        <v>57</v>
      </c>
      <c r="B8" s="161"/>
      <c r="C8" s="161"/>
      <c r="D8" s="161"/>
      <c r="E8" s="161"/>
      <c r="F8" s="161"/>
    </row>
    <row r="9" spans="1:6" s="50" customFormat="1" ht="15.75">
      <c r="A9" s="162" t="s">
        <v>114</v>
      </c>
      <c r="B9" s="162"/>
      <c r="C9" s="162"/>
      <c r="D9" s="162"/>
      <c r="E9" s="162"/>
      <c r="F9" s="162"/>
    </row>
    <row r="10" spans="1:6" s="50" customFormat="1" ht="17.25" customHeight="1">
      <c r="A10" s="161" t="s">
        <v>58</v>
      </c>
      <c r="B10" s="161"/>
      <c r="C10" s="161"/>
      <c r="D10" s="161"/>
      <c r="E10" s="161"/>
      <c r="F10" s="161"/>
    </row>
    <row r="11" spans="1:6" s="50" customFormat="1" ht="15.75">
      <c r="A11" s="162" t="s">
        <v>112</v>
      </c>
      <c r="B11" s="162"/>
      <c r="C11" s="162"/>
      <c r="D11" s="162"/>
      <c r="E11" s="162"/>
      <c r="F11" s="162"/>
    </row>
    <row r="12" spans="1:6" s="50" customFormat="1" ht="17.25" customHeight="1">
      <c r="A12" s="161" t="s">
        <v>59</v>
      </c>
      <c r="B12" s="161"/>
      <c r="C12" s="161"/>
      <c r="D12" s="161"/>
      <c r="E12" s="161"/>
      <c r="F12" s="161"/>
    </row>
    <row r="13" spans="1:6" s="50" customFormat="1" ht="17.25" customHeight="1">
      <c r="A13" s="164" t="s">
        <v>113</v>
      </c>
      <c r="B13" s="164"/>
      <c r="C13" s="164"/>
      <c r="D13" s="164"/>
      <c r="E13" s="164"/>
      <c r="F13" s="164"/>
    </row>
    <row r="14" spans="1:6" s="50" customFormat="1" ht="17.25" customHeight="1">
      <c r="A14" s="161" t="s">
        <v>60</v>
      </c>
      <c r="B14" s="161"/>
      <c r="C14" s="161"/>
      <c r="D14" s="161"/>
      <c r="E14" s="161"/>
      <c r="F14" s="161"/>
    </row>
    <row r="15" spans="1:6" s="50" customFormat="1" ht="11.25">
      <c r="D15" s="61"/>
    </row>
    <row r="16" spans="1:6">
      <c r="A16" s="20" t="s">
        <v>45</v>
      </c>
    </row>
    <row r="17" spans="1:6" s="50" customFormat="1" ht="10.15" customHeight="1">
      <c r="A17" s="23"/>
      <c r="D17" s="61"/>
    </row>
    <row r="18" spans="1:6" ht="48" customHeight="1">
      <c r="A18" s="47" t="s">
        <v>46</v>
      </c>
      <c r="B18" s="46" t="s">
        <v>61</v>
      </c>
      <c r="C18" s="47" t="s">
        <v>0</v>
      </c>
      <c r="D18" s="62" t="s">
        <v>1</v>
      </c>
      <c r="E18" s="47" t="s">
        <v>10</v>
      </c>
      <c r="F18" s="47" t="s">
        <v>11</v>
      </c>
    </row>
    <row r="19" spans="1:6" s="50" customFormat="1" ht="15" customHeight="1">
      <c r="A19" s="7">
        <v>1</v>
      </c>
      <c r="B19" s="7">
        <v>2</v>
      </c>
      <c r="C19" s="7">
        <v>3</v>
      </c>
      <c r="D19" s="7">
        <v>4</v>
      </c>
      <c r="E19" s="7">
        <v>5</v>
      </c>
      <c r="F19" s="7">
        <v>6</v>
      </c>
    </row>
    <row r="20" spans="1:6" s="50" customFormat="1" ht="51">
      <c r="A20" s="95">
        <v>45119.791261574072</v>
      </c>
      <c r="B20" s="88" t="s">
        <v>118</v>
      </c>
      <c r="C20" s="89">
        <v>40</v>
      </c>
      <c r="D20" s="149">
        <v>200000</v>
      </c>
      <c r="E20" s="91" t="s">
        <v>115</v>
      </c>
      <c r="F20" s="92">
        <v>0</v>
      </c>
    </row>
    <row r="21" spans="1:6" s="50" customFormat="1" ht="12.75" hidden="1">
      <c r="A21" s="137"/>
      <c r="B21" s="96"/>
      <c r="C21" s="97"/>
      <c r="D21" s="98"/>
      <c r="E21" s="99"/>
      <c r="F21" s="100"/>
    </row>
    <row r="22" spans="1:6" s="50" customFormat="1" ht="15" customHeight="1">
      <c r="A22" s="12"/>
      <c r="B22" s="143" t="s">
        <v>54</v>
      </c>
      <c r="C22" s="93"/>
      <c r="D22" s="94">
        <f>SUM(D20:D21)</f>
        <v>200000</v>
      </c>
      <c r="E22" s="94"/>
      <c r="F22" s="94">
        <f>SUM(F20:F21)</f>
        <v>0</v>
      </c>
    </row>
    <row r="23" spans="1:6" s="50" customFormat="1" ht="15" customHeight="1">
      <c r="A23" s="73"/>
      <c r="D23" s="61"/>
    </row>
    <row r="24" spans="1:6" s="50" customFormat="1" ht="72.75" customHeight="1">
      <c r="A24" s="157" t="s">
        <v>62</v>
      </c>
      <c r="B24" s="157"/>
      <c r="C24" s="157"/>
      <c r="D24" s="157"/>
      <c r="E24" s="157"/>
      <c r="F24" s="157"/>
    </row>
  </sheetData>
  <autoFilter ref="A19:F20"/>
  <mergeCells count="12">
    <mergeCell ref="D1:F1"/>
    <mergeCell ref="A13:F13"/>
    <mergeCell ref="A7:F7"/>
    <mergeCell ref="A8:F8"/>
    <mergeCell ref="A11:F11"/>
    <mergeCell ref="A24:F24"/>
    <mergeCell ref="A3:F5"/>
    <mergeCell ref="A6:F6"/>
    <mergeCell ref="A10:F10"/>
    <mergeCell ref="A9:F9"/>
    <mergeCell ref="A12:F12"/>
    <mergeCell ref="A14:F14"/>
  </mergeCells>
  <phoneticPr fontId="0" type="noConversion"/>
  <pageMargins left="0.19685039370078741" right="0.19685039370078741" top="1.1417322834645669" bottom="0.55118110236220474" header="0.19685039370078741" footer="0.27559055118110237"/>
  <pageSetup paperSize="9" fitToHeight="3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32"/>
  <sheetViews>
    <sheetView zoomScale="130" zoomScaleSheetLayoutView="130" workbookViewId="0">
      <selection activeCell="A27" sqref="A27:XFD27"/>
    </sheetView>
  </sheetViews>
  <sheetFormatPr defaultColWidth="9.140625" defaultRowHeight="15"/>
  <cols>
    <col min="1" max="1" width="10.28515625" style="22" customWidth="1"/>
    <col min="2" max="2" width="52.5703125" style="22" customWidth="1"/>
    <col min="3" max="3" width="10.7109375" style="26" customWidth="1"/>
    <col min="4" max="4" width="17.85546875" style="60" customWidth="1"/>
    <col min="5" max="5" width="25.5703125" style="69" customWidth="1"/>
    <col min="6" max="6" width="25.7109375" style="69" customWidth="1"/>
    <col min="7" max="16384" width="9.140625" style="22"/>
  </cols>
  <sheetData>
    <row r="1" spans="1:6">
      <c r="A1" s="20" t="s">
        <v>2</v>
      </c>
      <c r="B1" s="21"/>
      <c r="C1" s="51"/>
      <c r="D1" s="53"/>
      <c r="E1" s="63"/>
      <c r="F1" s="63"/>
    </row>
    <row r="2" spans="1:6" ht="63.75">
      <c r="A2" s="6" t="s">
        <v>47</v>
      </c>
      <c r="B2" s="7" t="s">
        <v>15</v>
      </c>
      <c r="C2" s="18" t="s">
        <v>0</v>
      </c>
      <c r="D2" s="54" t="s">
        <v>12</v>
      </c>
      <c r="E2" s="6" t="s">
        <v>13</v>
      </c>
      <c r="F2" s="6" t="s">
        <v>14</v>
      </c>
    </row>
    <row r="3" spans="1:6">
      <c r="A3" s="7">
        <v>1</v>
      </c>
      <c r="B3" s="7">
        <v>2</v>
      </c>
      <c r="C3" s="7">
        <v>3</v>
      </c>
      <c r="D3" s="7">
        <v>4</v>
      </c>
      <c r="E3" s="6">
        <v>5</v>
      </c>
      <c r="F3" s="6">
        <v>6</v>
      </c>
    </row>
    <row r="4" spans="1:6" s="109" customFormat="1" ht="18.75" customHeight="1">
      <c r="A4" s="107"/>
      <c r="B4" s="88"/>
      <c r="C4" s="89"/>
      <c r="D4" s="90">
        <v>0</v>
      </c>
      <c r="E4" s="108"/>
      <c r="F4" s="108"/>
    </row>
    <row r="5" spans="1:6" hidden="1">
      <c r="A5" s="64"/>
      <c r="B5" s="19"/>
      <c r="C5" s="7"/>
      <c r="D5" s="55"/>
      <c r="E5" s="19"/>
      <c r="F5" s="19"/>
    </row>
    <row r="6" spans="1:6" hidden="1">
      <c r="A6" s="64"/>
      <c r="B6" s="19"/>
      <c r="C6" s="7"/>
      <c r="D6" s="55"/>
      <c r="E6" s="19"/>
      <c r="F6" s="19"/>
    </row>
    <row r="7" spans="1:6" hidden="1">
      <c r="A7" s="64"/>
      <c r="B7" s="19"/>
      <c r="C7" s="7"/>
      <c r="D7" s="55"/>
      <c r="E7" s="19"/>
      <c r="F7" s="19"/>
    </row>
    <row r="8" spans="1:6" hidden="1">
      <c r="A8" s="64"/>
      <c r="B8" s="19"/>
      <c r="C8" s="7"/>
      <c r="D8" s="55"/>
      <c r="E8" s="19"/>
      <c r="F8" s="19"/>
    </row>
    <row r="9" spans="1:6" hidden="1">
      <c r="A9" s="64"/>
      <c r="B9" s="19"/>
      <c r="C9" s="7"/>
      <c r="D9" s="55"/>
      <c r="E9" s="19"/>
      <c r="F9" s="19"/>
    </row>
    <row r="10" spans="1:6" hidden="1">
      <c r="A10" s="64"/>
      <c r="B10" s="19"/>
      <c r="C10" s="7"/>
      <c r="D10" s="55"/>
      <c r="E10" s="19"/>
      <c r="F10" s="19"/>
    </row>
    <row r="11" spans="1:6" hidden="1">
      <c r="A11" s="64"/>
      <c r="B11" s="19"/>
      <c r="C11" s="7"/>
      <c r="D11" s="55"/>
      <c r="E11" s="19"/>
      <c r="F11" s="19"/>
    </row>
    <row r="12" spans="1:6" hidden="1">
      <c r="A12" s="64"/>
      <c r="B12" s="19"/>
      <c r="C12" s="7"/>
      <c r="D12" s="55"/>
      <c r="E12" s="19"/>
      <c r="F12" s="19"/>
    </row>
    <row r="13" spans="1:6" hidden="1">
      <c r="A13" s="64"/>
      <c r="B13" s="19"/>
      <c r="C13" s="7"/>
      <c r="D13" s="55"/>
      <c r="E13" s="19"/>
      <c r="F13" s="19"/>
    </row>
    <row r="14" spans="1:6" hidden="1">
      <c r="A14" s="64"/>
      <c r="B14" s="19"/>
      <c r="C14" s="7"/>
      <c r="D14" s="55"/>
      <c r="E14" s="19"/>
      <c r="F14" s="19"/>
    </row>
    <row r="15" spans="1:6" hidden="1">
      <c r="A15" s="64"/>
      <c r="B15" s="19"/>
      <c r="C15" s="7"/>
      <c r="D15" s="55"/>
      <c r="E15" s="19"/>
      <c r="F15" s="19"/>
    </row>
    <row r="16" spans="1:6" hidden="1">
      <c r="A16" s="64"/>
      <c r="B16" s="19"/>
      <c r="C16" s="7"/>
      <c r="D16" s="55"/>
      <c r="E16" s="19"/>
      <c r="F16" s="19"/>
    </row>
    <row r="17" spans="1:6" hidden="1">
      <c r="A17" s="64"/>
      <c r="B17" s="19"/>
      <c r="C17" s="7"/>
      <c r="D17" s="55"/>
      <c r="E17" s="19"/>
      <c r="F17" s="19"/>
    </row>
    <row r="18" spans="1:6" hidden="1">
      <c r="A18" s="64"/>
      <c r="B18" s="19"/>
      <c r="C18" s="7"/>
      <c r="D18" s="55"/>
      <c r="E18" s="19"/>
      <c r="F18" s="19"/>
    </row>
    <row r="19" spans="1:6" hidden="1">
      <c r="A19" s="64"/>
      <c r="B19" s="19"/>
      <c r="C19" s="7"/>
      <c r="D19" s="55"/>
      <c r="E19" s="19"/>
      <c r="F19" s="19"/>
    </row>
    <row r="20" spans="1:6" hidden="1">
      <c r="A20" s="64"/>
      <c r="B20" s="19"/>
      <c r="C20" s="7"/>
      <c r="D20" s="55"/>
      <c r="E20" s="19"/>
      <c r="F20" s="19"/>
    </row>
    <row r="21" spans="1:6" hidden="1">
      <c r="A21" s="64"/>
      <c r="B21" s="19"/>
      <c r="C21" s="7"/>
      <c r="D21" s="55"/>
      <c r="E21" s="19"/>
      <c r="F21" s="19"/>
    </row>
    <row r="22" spans="1:6" hidden="1">
      <c r="A22" s="64"/>
      <c r="B22" s="19"/>
      <c r="C22" s="7"/>
      <c r="D22" s="55"/>
      <c r="E22" s="19"/>
      <c r="F22" s="19"/>
    </row>
    <row r="23" spans="1:6" hidden="1">
      <c r="A23" s="64"/>
      <c r="B23" s="19"/>
      <c r="C23" s="7"/>
      <c r="D23" s="55"/>
      <c r="E23" s="19"/>
      <c r="F23" s="19"/>
    </row>
    <row r="24" spans="1:6" hidden="1">
      <c r="A24" s="64"/>
      <c r="B24" s="19"/>
      <c r="C24" s="7"/>
      <c r="D24" s="55"/>
      <c r="E24" s="19"/>
      <c r="F24" s="19"/>
    </row>
    <row r="25" spans="1:6" hidden="1">
      <c r="A25" s="64"/>
      <c r="B25" s="19"/>
      <c r="C25" s="7"/>
      <c r="D25" s="55"/>
      <c r="E25" s="19"/>
      <c r="F25" s="19"/>
    </row>
    <row r="26" spans="1:6" hidden="1">
      <c r="A26" s="64"/>
      <c r="B26" s="19"/>
      <c r="C26" s="7"/>
      <c r="D26" s="55"/>
      <c r="E26" s="19"/>
      <c r="F26" s="19"/>
    </row>
    <row r="27" spans="1:6" hidden="1">
      <c r="A27" s="101"/>
      <c r="B27" s="102"/>
      <c r="C27" s="103"/>
      <c r="D27" s="104"/>
      <c r="E27" s="105"/>
      <c r="F27" s="106"/>
    </row>
    <row r="28" spans="1:6">
      <c r="A28" s="65"/>
      <c r="B28" s="14" t="s">
        <v>54</v>
      </c>
      <c r="C28" s="7"/>
      <c r="D28" s="56">
        <f>SUM(D4:D27)</f>
        <v>0</v>
      </c>
      <c r="E28" s="19"/>
      <c r="F28" s="19"/>
    </row>
    <row r="29" spans="1:6">
      <c r="A29" s="21"/>
      <c r="B29" s="21"/>
      <c r="C29" s="51"/>
      <c r="D29" s="53"/>
      <c r="E29" s="63"/>
      <c r="F29" s="63"/>
    </row>
    <row r="30" spans="1:6">
      <c r="A30" s="25" t="s">
        <v>3</v>
      </c>
      <c r="B30" s="66"/>
      <c r="C30" s="67"/>
      <c r="D30" s="68"/>
      <c r="E30" s="63"/>
      <c r="F30" s="63"/>
    </row>
    <row r="32" spans="1:6">
      <c r="A32" s="26"/>
    </row>
  </sheetData>
  <phoneticPr fontId="0" type="noConversion"/>
  <pageMargins left="0.19685039370078741" right="0.19685039370078741" top="1.1417322834645669" bottom="0.55118110236220474" header="0.19685039370078741" footer="0.27559055118110237"/>
  <pageSetup paperSize="9" fitToHeight="38" orientation="landscape" r:id="rId1"/>
  <headerFooter>
    <oddFooter>&amp;C&amp;"Times New Roman,обычный"&amp;10Стр.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37"/>
  <sheetViews>
    <sheetView zoomScaleSheetLayoutView="100" workbookViewId="0">
      <selection activeCell="I33" sqref="I33"/>
    </sheetView>
  </sheetViews>
  <sheetFormatPr defaultRowHeight="15"/>
  <cols>
    <col min="1" max="1" width="10.140625" customWidth="1"/>
    <col min="2" max="2" width="12.7109375" customWidth="1"/>
    <col min="3" max="3" width="38.42578125" customWidth="1"/>
    <col min="4" max="4" width="10.28515625" style="127" customWidth="1"/>
    <col min="5" max="5" width="18.5703125" customWidth="1"/>
    <col min="6" max="6" width="32.5703125" customWidth="1"/>
    <col min="7" max="7" width="19.42578125" customWidth="1"/>
  </cols>
  <sheetData>
    <row r="1" spans="1:14">
      <c r="A1" s="2" t="s">
        <v>63</v>
      </c>
      <c r="B1" s="3"/>
      <c r="C1" s="3"/>
      <c r="D1" s="121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>
      <c r="A2" s="3"/>
      <c r="B2" s="3"/>
      <c r="C2" s="3"/>
      <c r="D2" s="121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1" customFormat="1" ht="64.5" customHeight="1">
      <c r="A3" s="6" t="s">
        <v>46</v>
      </c>
      <c r="B3" s="18" t="s">
        <v>48</v>
      </c>
      <c r="C3" s="6" t="s">
        <v>53</v>
      </c>
      <c r="D3" s="17" t="s">
        <v>0</v>
      </c>
      <c r="E3" s="6" t="s">
        <v>64</v>
      </c>
      <c r="F3" s="6" t="s">
        <v>49</v>
      </c>
      <c r="G3" s="6" t="s">
        <v>16</v>
      </c>
      <c r="H3" s="8"/>
      <c r="J3" s="8"/>
      <c r="K3" s="8"/>
      <c r="L3" s="8"/>
    </row>
    <row r="4" spans="1:14" s="1" customFormat="1" ht="15" customHeight="1">
      <c r="A4" s="146">
        <v>1</v>
      </c>
      <c r="B4" s="146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9"/>
      <c r="I4" s="9"/>
      <c r="J4" s="9"/>
      <c r="K4" s="10"/>
      <c r="L4" s="9"/>
      <c r="M4" s="9"/>
      <c r="N4" s="11"/>
    </row>
    <row r="5" spans="1:14" s="113" customFormat="1" ht="45.75" customHeight="1">
      <c r="A5" s="147"/>
      <c r="B5" s="147"/>
      <c r="C5" s="145"/>
      <c r="D5" s="122"/>
      <c r="E5" s="128">
        <v>0</v>
      </c>
      <c r="F5" s="111"/>
      <c r="G5" s="111"/>
      <c r="H5" s="112"/>
      <c r="I5" s="112"/>
      <c r="J5" s="112"/>
      <c r="K5" s="112"/>
      <c r="L5" s="112"/>
      <c r="M5" s="112"/>
      <c r="N5" s="112"/>
    </row>
    <row r="6" spans="1:14" s="113" customFormat="1" ht="15" hidden="1" customHeight="1">
      <c r="A6" s="111"/>
      <c r="B6" s="111"/>
      <c r="C6" s="111"/>
      <c r="D6" s="122"/>
      <c r="E6" s="128"/>
      <c r="F6" s="111"/>
      <c r="G6" s="111"/>
    </row>
    <row r="7" spans="1:14" s="113" customFormat="1" ht="15" hidden="1" customHeight="1">
      <c r="A7" s="111"/>
      <c r="B7" s="111"/>
      <c r="C7" s="111"/>
      <c r="D7" s="122"/>
      <c r="E7" s="128"/>
      <c r="F7" s="111"/>
      <c r="G7" s="111"/>
    </row>
    <row r="8" spans="1:14" s="113" customFormat="1" ht="15" hidden="1" customHeight="1">
      <c r="A8" s="111"/>
      <c r="B8" s="111"/>
      <c r="C8" s="111"/>
      <c r="D8" s="122"/>
      <c r="E8" s="128"/>
      <c r="F8" s="111"/>
      <c r="G8" s="111"/>
    </row>
    <row r="9" spans="1:14" s="113" customFormat="1" ht="15" hidden="1" customHeight="1">
      <c r="A9" s="111"/>
      <c r="B9" s="111"/>
      <c r="C9" s="111"/>
      <c r="D9" s="122"/>
      <c r="E9" s="128"/>
      <c r="F9" s="111"/>
      <c r="G9" s="111"/>
    </row>
    <row r="10" spans="1:14" s="113" customFormat="1" ht="15" hidden="1" customHeight="1">
      <c r="A10" s="111"/>
      <c r="B10" s="111"/>
      <c r="C10" s="111"/>
      <c r="D10" s="122"/>
      <c r="E10" s="128"/>
      <c r="F10" s="111"/>
      <c r="G10" s="111"/>
    </row>
    <row r="11" spans="1:14" s="113" customFormat="1" ht="15" hidden="1" customHeight="1">
      <c r="A11" s="111"/>
      <c r="B11" s="111"/>
      <c r="C11" s="111"/>
      <c r="D11" s="122"/>
      <c r="E11" s="128"/>
      <c r="F11" s="111"/>
      <c r="G11" s="111"/>
    </row>
    <row r="12" spans="1:14" s="113" customFormat="1" ht="15" hidden="1" customHeight="1">
      <c r="A12" s="111"/>
      <c r="B12" s="111"/>
      <c r="C12" s="111"/>
      <c r="D12" s="122"/>
      <c r="E12" s="128"/>
      <c r="F12" s="111"/>
      <c r="G12" s="111"/>
    </row>
    <row r="13" spans="1:14" s="113" customFormat="1" ht="15" hidden="1" customHeight="1">
      <c r="A13" s="122"/>
      <c r="B13" s="111"/>
      <c r="C13" s="111"/>
      <c r="D13" s="122"/>
      <c r="E13" s="128"/>
      <c r="F13" s="111"/>
      <c r="G13" s="111"/>
    </row>
    <row r="14" spans="1:14" s="113" customFormat="1" ht="15" hidden="1" customHeight="1">
      <c r="A14" s="111"/>
      <c r="B14" s="111"/>
      <c r="C14" s="111"/>
      <c r="D14" s="122"/>
      <c r="E14" s="128"/>
      <c r="F14" s="111"/>
      <c r="G14" s="111"/>
    </row>
    <row r="15" spans="1:14" s="132" customFormat="1" ht="15" hidden="1" customHeight="1">
      <c r="A15" s="129"/>
      <c r="B15" s="129"/>
      <c r="C15" s="129"/>
      <c r="D15" s="130"/>
      <c r="E15" s="131"/>
      <c r="F15" s="111"/>
      <c r="G15" s="111"/>
    </row>
    <row r="16" spans="1:14" s="132" customFormat="1" ht="15" hidden="1" customHeight="1">
      <c r="A16" s="111"/>
      <c r="B16" s="111"/>
      <c r="C16" s="111"/>
      <c r="D16" s="122"/>
      <c r="E16" s="133"/>
      <c r="F16" s="111"/>
      <c r="G16" s="111"/>
    </row>
    <row r="17" spans="1:7" s="132" customFormat="1" ht="15" hidden="1" customHeight="1">
      <c r="A17" s="111"/>
      <c r="B17" s="111"/>
      <c r="C17" s="111"/>
      <c r="D17" s="122"/>
      <c r="E17" s="133"/>
      <c r="F17" s="111"/>
      <c r="G17" s="111"/>
    </row>
    <row r="18" spans="1:7" s="115" customFormat="1" ht="15" hidden="1" customHeight="1">
      <c r="A18" s="134"/>
      <c r="B18" s="134"/>
      <c r="C18" s="134"/>
      <c r="D18" s="135"/>
      <c r="E18" s="136"/>
      <c r="F18" s="134"/>
      <c r="G18" s="134"/>
    </row>
    <row r="19" spans="1:7" s="115" customFormat="1" ht="15" customHeight="1">
      <c r="A19" s="116"/>
      <c r="B19" s="117"/>
      <c r="C19" s="118" t="s">
        <v>55</v>
      </c>
      <c r="D19" s="123"/>
      <c r="E19" s="119">
        <f>SUM(E5:E18)</f>
        <v>0</v>
      </c>
      <c r="F19" s="110"/>
      <c r="G19" s="110"/>
    </row>
    <row r="20" spans="1:7" s="115" customFormat="1" ht="15" customHeight="1">
      <c r="A20" s="114"/>
      <c r="B20" s="114"/>
      <c r="C20" s="114"/>
      <c r="D20" s="124"/>
      <c r="E20" s="120"/>
      <c r="F20" s="114"/>
      <c r="G20" s="114"/>
    </row>
    <row r="21" spans="1:7" s="115" customFormat="1">
      <c r="A21" s="165" t="s">
        <v>8</v>
      </c>
      <c r="B21" s="165"/>
      <c r="C21" s="165"/>
      <c r="D21" s="165"/>
      <c r="E21" s="165"/>
      <c r="F21" s="165"/>
      <c r="G21" s="165"/>
    </row>
    <row r="22" spans="1:7" s="115" customFormat="1">
      <c r="A22" s="165"/>
      <c r="B22" s="165"/>
      <c r="C22" s="165"/>
      <c r="D22" s="165"/>
      <c r="E22" s="165"/>
      <c r="F22" s="165"/>
      <c r="G22" s="165"/>
    </row>
    <row r="23" spans="1:7" ht="33.75" customHeight="1">
      <c r="A23" s="16"/>
      <c r="B23" s="16"/>
      <c r="C23" s="16"/>
      <c r="D23" s="125"/>
      <c r="E23" s="16"/>
      <c r="F23" s="16"/>
      <c r="G23" s="16"/>
    </row>
    <row r="37" spans="2:14">
      <c r="B37" s="4"/>
      <c r="C37" s="4"/>
      <c r="D37" s="126"/>
      <c r="E37" s="4"/>
      <c r="F37" s="4"/>
      <c r="G37" s="4"/>
      <c r="H37" s="3"/>
      <c r="I37" s="3"/>
      <c r="J37" s="3"/>
      <c r="K37" s="3"/>
      <c r="L37" s="3"/>
      <c r="M37" s="3"/>
      <c r="N37" s="3"/>
    </row>
  </sheetData>
  <autoFilter ref="A4:O5"/>
  <mergeCells count="1">
    <mergeCell ref="A21:G22"/>
  </mergeCells>
  <phoneticPr fontId="0" type="noConversion"/>
  <pageMargins left="0.19685039370078741" right="0.19685039370078741" top="1.1417322834645669" bottom="0.55118110236220474" header="0.19685039370078741" footer="0.27559055118110237"/>
  <pageSetup paperSize="9" fitToHeight="38" orientation="landscape" r:id="rId1"/>
  <headerFooter>
    <oddFooter>&amp;C&amp;"Times New Roman,обычный"&amp;10Стр.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14"/>
  <sheetViews>
    <sheetView topLeftCell="F1" zoomScale="130" zoomScaleSheetLayoutView="130" workbookViewId="0">
      <selection activeCell="D10" sqref="D10"/>
    </sheetView>
  </sheetViews>
  <sheetFormatPr defaultColWidth="9.140625" defaultRowHeight="15"/>
  <cols>
    <col min="1" max="1" width="10.28515625" style="26" customWidth="1"/>
    <col min="2" max="2" width="27" style="71" customWidth="1"/>
    <col min="3" max="3" width="10.5703125" style="26" customWidth="1"/>
    <col min="4" max="4" width="14.42578125" style="60" customWidth="1"/>
    <col min="5" max="5" width="21.140625" style="22" customWidth="1"/>
    <col min="6" max="6" width="20.28515625" style="22" customWidth="1"/>
    <col min="7" max="7" width="23.28515625" style="22" customWidth="1"/>
    <col min="8" max="8" width="17" style="60" customWidth="1"/>
    <col min="9" max="9" width="15.5703125" style="60" customWidth="1"/>
    <col min="10" max="16384" width="9.140625" style="22"/>
  </cols>
  <sheetData>
    <row r="1" spans="1:13">
      <c r="A1" s="169" t="s">
        <v>50</v>
      </c>
      <c r="B1" s="169"/>
      <c r="C1" s="169"/>
      <c r="D1" s="169"/>
      <c r="E1" s="21"/>
      <c r="F1" s="21"/>
      <c r="G1" s="21"/>
    </row>
    <row r="2" spans="1:13">
      <c r="A2" s="51"/>
      <c r="B2" s="139"/>
      <c r="C2" s="51"/>
      <c r="D2" s="53"/>
      <c r="E2" s="21"/>
      <c r="F2" s="21"/>
      <c r="G2" s="21"/>
    </row>
    <row r="3" spans="1:13" ht="84" customHeight="1">
      <c r="A3" s="6" t="s">
        <v>4</v>
      </c>
      <c r="B3" s="140" t="s">
        <v>15</v>
      </c>
      <c r="C3" s="17" t="s">
        <v>9</v>
      </c>
      <c r="D3" s="54" t="s">
        <v>1</v>
      </c>
      <c r="E3" s="6" t="s">
        <v>5</v>
      </c>
      <c r="F3" s="6" t="s">
        <v>6</v>
      </c>
      <c r="G3" s="6" t="s">
        <v>7</v>
      </c>
      <c r="H3" s="54" t="s">
        <v>51</v>
      </c>
      <c r="I3" s="54" t="s">
        <v>52</v>
      </c>
      <c r="K3" s="5"/>
      <c r="M3" s="5"/>
    </row>
    <row r="4" spans="1:13">
      <c r="A4" s="7">
        <v>1</v>
      </c>
      <c r="B4" s="70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4">
        <v>8</v>
      </c>
      <c r="I4" s="74">
        <v>9</v>
      </c>
    </row>
    <row r="5" spans="1:13" s="156" customFormat="1" ht="51">
      <c r="A5" s="151">
        <v>45126</v>
      </c>
      <c r="B5" s="152" t="s">
        <v>120</v>
      </c>
      <c r="C5" s="153">
        <v>240</v>
      </c>
      <c r="D5" s="154">
        <v>16500</v>
      </c>
      <c r="E5" s="152" t="s">
        <v>119</v>
      </c>
      <c r="F5" s="152" t="s">
        <v>121</v>
      </c>
      <c r="G5" s="152" t="s">
        <v>122</v>
      </c>
      <c r="H5" s="155"/>
      <c r="I5" s="155">
        <v>16500</v>
      </c>
    </row>
    <row r="6" spans="1:13">
      <c r="A6" s="7"/>
      <c r="B6" s="144" t="s">
        <v>55</v>
      </c>
      <c r="C6" s="7"/>
      <c r="D6" s="56">
        <f>SUM(D5:D5)</f>
        <v>16500</v>
      </c>
      <c r="E6" s="15"/>
      <c r="F6" s="12"/>
      <c r="G6" s="12"/>
      <c r="H6" s="56">
        <f>SUM(H5:H5)</f>
        <v>0</v>
      </c>
      <c r="I6" s="56">
        <f>SUM(I5:I5)</f>
        <v>16500</v>
      </c>
    </row>
    <row r="7" spans="1:13" ht="16.5">
      <c r="B7" s="141"/>
      <c r="C7" s="52"/>
      <c r="D7" s="57"/>
      <c r="E7" s="13"/>
      <c r="F7" s="13"/>
      <c r="G7" s="13"/>
      <c r="H7" s="58"/>
      <c r="I7" s="58"/>
    </row>
    <row r="8" spans="1:13" ht="51.75" customHeight="1">
      <c r="A8" s="168" t="s">
        <v>116</v>
      </c>
      <c r="B8" s="168"/>
      <c r="C8" s="168"/>
      <c r="D8" s="168"/>
      <c r="E8" s="75" t="s">
        <v>66</v>
      </c>
      <c r="F8" s="23"/>
      <c r="H8" s="9" t="s">
        <v>117</v>
      </c>
      <c r="I8" s="58"/>
    </row>
    <row r="9" spans="1:13" ht="9.75" customHeight="1">
      <c r="A9" s="10"/>
      <c r="B9" s="142"/>
      <c r="C9" s="10"/>
      <c r="D9" s="58"/>
      <c r="E9" s="23"/>
      <c r="F9" s="166" t="s">
        <v>67</v>
      </c>
      <c r="G9" s="167"/>
      <c r="H9" s="167"/>
      <c r="I9" s="58"/>
    </row>
    <row r="10" spans="1:13">
      <c r="A10" s="10"/>
      <c r="B10" s="142"/>
      <c r="C10" s="10"/>
      <c r="D10" s="59"/>
      <c r="E10" s="23"/>
      <c r="F10" s="23"/>
      <c r="G10" s="23"/>
      <c r="H10" s="150" t="s">
        <v>124</v>
      </c>
      <c r="I10" s="58"/>
    </row>
    <row r="11" spans="1:13">
      <c r="A11" s="10"/>
      <c r="B11" s="142"/>
      <c r="C11" s="10"/>
      <c r="D11" s="58"/>
      <c r="E11" s="23"/>
      <c r="F11" s="50"/>
      <c r="G11" s="76"/>
      <c r="H11" s="72" t="s">
        <v>68</v>
      </c>
      <c r="I11" s="58"/>
    </row>
    <row r="12" spans="1:13">
      <c r="A12" s="10"/>
      <c r="B12" s="142"/>
      <c r="C12" s="10"/>
      <c r="D12" s="58"/>
      <c r="E12" s="23"/>
      <c r="F12" s="23"/>
      <c r="G12" s="23"/>
      <c r="H12" s="58"/>
      <c r="I12" s="58"/>
    </row>
    <row r="13" spans="1:13">
      <c r="A13" s="148" t="s">
        <v>65</v>
      </c>
      <c r="B13" s="142"/>
      <c r="C13" s="10"/>
      <c r="D13" s="58"/>
      <c r="E13" s="23"/>
      <c r="F13" s="23"/>
      <c r="G13" s="23"/>
      <c r="H13" s="58"/>
      <c r="I13" s="58"/>
    </row>
    <row r="14" spans="1:13">
      <c r="A14" s="10"/>
      <c r="B14" s="142"/>
      <c r="C14" s="10"/>
      <c r="D14" s="58"/>
      <c r="E14" s="23"/>
      <c r="F14" s="23"/>
      <c r="G14" s="23"/>
      <c r="H14" s="58"/>
      <c r="I14" s="58"/>
    </row>
  </sheetData>
  <autoFilter ref="A4:N6"/>
  <mergeCells count="3">
    <mergeCell ref="F9:H9"/>
    <mergeCell ref="A8:D8"/>
    <mergeCell ref="A1:D1"/>
  </mergeCells>
  <phoneticPr fontId="0" type="noConversion"/>
  <pageMargins left="0.19685039370078741" right="0.19685039370078741" top="1.1417322834645669" bottom="0.55118110236220474" header="0.19685039370078741" footer="0.27559055118110237"/>
  <pageSetup paperSize="9" scale="90" fitToHeight="38" orientation="landscape" r:id="rId1"/>
  <headerFooter>
    <oddFooter>&amp;C&amp;"Times New Roman,обычный"&amp;10Стр. 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57"/>
  <sheetViews>
    <sheetView tabSelected="1" topLeftCell="A58" zoomScale="82" zoomScaleNormal="82" zoomScaleSheetLayoutView="140" workbookViewId="0">
      <selection activeCell="A58" sqref="A58:XFD59"/>
    </sheetView>
  </sheetViews>
  <sheetFormatPr defaultColWidth="9.140625" defaultRowHeight="15"/>
  <cols>
    <col min="1" max="1" width="5.28515625" style="80" customWidth="1"/>
    <col min="2" max="4" width="8.140625" style="33" customWidth="1"/>
    <col min="5" max="5" width="9.7109375" style="33" customWidth="1"/>
    <col min="6" max="6" width="7" style="33" customWidth="1"/>
    <col min="7" max="7" width="8.140625" style="33" customWidth="1"/>
    <col min="8" max="8" width="6.7109375" style="33" customWidth="1"/>
    <col min="9" max="9" width="6.5703125" style="33" customWidth="1"/>
    <col min="10" max="10" width="15.42578125" style="33" customWidth="1"/>
    <col min="11" max="11" width="13.7109375" style="33" customWidth="1"/>
    <col min="12" max="16384" width="9.140625" style="33"/>
  </cols>
  <sheetData>
    <row r="1" spans="1:11">
      <c r="A1" s="81"/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>
      <c r="A2" s="81"/>
      <c r="B2" s="28"/>
      <c r="C2" s="28"/>
      <c r="D2" s="188" t="s">
        <v>123</v>
      </c>
      <c r="E2" s="188"/>
      <c r="F2" s="187" t="s">
        <v>43</v>
      </c>
      <c r="G2" s="187"/>
      <c r="H2" s="187"/>
      <c r="I2" s="187"/>
      <c r="J2" s="28"/>
      <c r="K2" s="28"/>
    </row>
    <row r="3" spans="1:11">
      <c r="A3" s="81"/>
      <c r="B3" s="34"/>
      <c r="C3" s="34"/>
      <c r="D3" s="183" t="s">
        <v>69</v>
      </c>
      <c r="E3" s="183"/>
      <c r="F3" s="34"/>
      <c r="G3" s="34"/>
      <c r="H3" s="34"/>
      <c r="I3" s="28"/>
      <c r="J3" s="28"/>
      <c r="K3" s="28"/>
    </row>
    <row r="4" spans="1:11" ht="27" customHeight="1">
      <c r="A4" s="182" t="s">
        <v>73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</row>
    <row r="5" spans="1:11">
      <c r="A5" s="171" t="str">
        <f>'I Поступление в фонд'!A7:F7</f>
        <v>Выборы депутатов Законодательного Собрания Владимирской области восьмого созыва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</row>
    <row r="6" spans="1:11" s="36" customFormat="1" ht="12">
      <c r="A6" s="82"/>
      <c r="B6" s="35"/>
      <c r="C6" s="170" t="s">
        <v>70</v>
      </c>
      <c r="D6" s="170"/>
      <c r="E6" s="170"/>
      <c r="F6" s="170"/>
      <c r="G6" s="170"/>
      <c r="H6" s="170"/>
      <c r="I6" s="170"/>
      <c r="J6" s="170"/>
      <c r="K6" s="35"/>
    </row>
    <row r="7" spans="1:11">
      <c r="A7" s="171" t="str">
        <f>'I Поступление в фонд'!A9:F9</f>
        <v>Телегин Валерий Анатольевич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</row>
    <row r="8" spans="1:11" s="36" customFormat="1" ht="12">
      <c r="A8" s="82"/>
      <c r="B8" s="35"/>
      <c r="C8" s="170" t="s">
        <v>71</v>
      </c>
      <c r="D8" s="170"/>
      <c r="E8" s="170"/>
      <c r="F8" s="170"/>
      <c r="G8" s="170"/>
      <c r="H8" s="170"/>
      <c r="I8" s="170"/>
      <c r="J8" s="170"/>
      <c r="K8" s="35"/>
    </row>
    <row r="9" spans="1:11">
      <c r="A9" s="171" t="str">
        <f>'I Поступление в фонд'!A11:F11</f>
        <v>Одномандатный избирательный округ № 25</v>
      </c>
      <c r="B9" s="171"/>
      <c r="C9" s="171"/>
      <c r="D9" s="171"/>
      <c r="E9" s="171"/>
      <c r="F9" s="171"/>
      <c r="G9" s="171"/>
      <c r="H9" s="171"/>
      <c r="I9" s="171"/>
      <c r="J9" s="171"/>
      <c r="K9" s="171"/>
    </row>
    <row r="10" spans="1:11" s="36" customFormat="1" ht="12">
      <c r="A10" s="82"/>
      <c r="B10" s="35"/>
      <c r="C10" s="170" t="s">
        <v>72</v>
      </c>
      <c r="D10" s="170"/>
      <c r="E10" s="170"/>
      <c r="F10" s="170"/>
      <c r="G10" s="170"/>
      <c r="H10" s="170"/>
      <c r="I10" s="170"/>
      <c r="J10" s="170"/>
      <c r="K10" s="35"/>
    </row>
    <row r="11" spans="1:11" ht="27" customHeight="1">
      <c r="A11" s="172" t="str">
        <f>'I Поступление в фонд'!A13:F13</f>
        <v>№ 40810810010009000116, Дополнительный офис № 8611/0351 Владимирского отделения № 8611 ПАО Сбербанк, г. Гороховец, ул. Ленина 91</v>
      </c>
      <c r="B11" s="173"/>
      <c r="C11" s="173"/>
      <c r="D11" s="173"/>
      <c r="E11" s="173"/>
      <c r="F11" s="173"/>
      <c r="G11" s="173"/>
      <c r="H11" s="173"/>
      <c r="I11" s="173"/>
      <c r="J11" s="173"/>
      <c r="K11" s="173"/>
    </row>
    <row r="12" spans="1:11" s="36" customFormat="1" ht="10.5" customHeight="1">
      <c r="A12" s="170" t="s">
        <v>60</v>
      </c>
      <c r="B12" s="170"/>
      <c r="C12" s="170"/>
      <c r="D12" s="170"/>
      <c r="E12" s="170"/>
      <c r="F12" s="170"/>
      <c r="G12" s="170"/>
      <c r="H12" s="170"/>
      <c r="I12" s="170"/>
      <c r="J12" s="170"/>
      <c r="K12" s="170"/>
    </row>
    <row r="13" spans="1:11" ht="14.25" customHeight="1">
      <c r="A13" s="83"/>
      <c r="B13" s="37"/>
      <c r="C13" s="37"/>
      <c r="D13" s="37"/>
      <c r="E13" s="37"/>
      <c r="F13" s="37"/>
      <c r="G13" s="37"/>
      <c r="H13" s="37"/>
      <c r="I13" s="189"/>
      <c r="J13" s="189"/>
      <c r="K13" s="189"/>
    </row>
    <row r="14" spans="1:11" s="78" customFormat="1" ht="25.5">
      <c r="A14" s="184" t="s">
        <v>17</v>
      </c>
      <c r="B14" s="185"/>
      <c r="C14" s="185"/>
      <c r="D14" s="185"/>
      <c r="E14" s="185"/>
      <c r="F14" s="185"/>
      <c r="G14" s="185"/>
      <c r="H14" s="186"/>
      <c r="I14" s="77" t="s">
        <v>18</v>
      </c>
      <c r="J14" s="44" t="s">
        <v>1</v>
      </c>
      <c r="K14" s="77" t="s">
        <v>42</v>
      </c>
    </row>
    <row r="15" spans="1:11" s="39" customFormat="1" ht="12.75">
      <c r="A15" s="84">
        <v>1</v>
      </c>
      <c r="B15" s="38"/>
      <c r="C15" s="38"/>
      <c r="D15" s="38"/>
      <c r="E15" s="38"/>
      <c r="F15" s="38"/>
      <c r="G15" s="38"/>
      <c r="H15" s="38"/>
      <c r="I15" s="29">
        <v>2</v>
      </c>
      <c r="J15" s="29">
        <v>3</v>
      </c>
      <c r="K15" s="29">
        <v>4</v>
      </c>
    </row>
    <row r="16" spans="1:11">
      <c r="A16" s="85">
        <v>1</v>
      </c>
      <c r="B16" s="178" t="s">
        <v>19</v>
      </c>
      <c r="C16" s="179"/>
      <c r="D16" s="179"/>
      <c r="E16" s="179"/>
      <c r="F16" s="179"/>
      <c r="G16" s="179"/>
      <c r="H16" s="180"/>
      <c r="I16" s="40">
        <v>10</v>
      </c>
      <c r="J16" s="30">
        <f>+J18+J24</f>
        <v>200000</v>
      </c>
      <c r="K16" s="41"/>
    </row>
    <row r="17" spans="1:11">
      <c r="A17" s="79" t="s">
        <v>20</v>
      </c>
      <c r="B17" s="31"/>
      <c r="C17" s="31"/>
      <c r="D17" s="31"/>
      <c r="E17" s="31"/>
      <c r="F17" s="31"/>
      <c r="G17" s="31"/>
      <c r="H17" s="31"/>
      <c r="I17" s="31"/>
      <c r="J17" s="31"/>
      <c r="K17" s="42"/>
    </row>
    <row r="18" spans="1:11" ht="29.25" customHeight="1">
      <c r="A18" s="84" t="s">
        <v>76</v>
      </c>
      <c r="B18" s="175" t="s">
        <v>21</v>
      </c>
      <c r="C18" s="176"/>
      <c r="D18" s="176"/>
      <c r="E18" s="176"/>
      <c r="F18" s="176"/>
      <c r="G18" s="176"/>
      <c r="H18" s="177"/>
      <c r="I18" s="29">
        <v>20</v>
      </c>
      <c r="J18" s="138">
        <f>SUM(J20:J23)</f>
        <v>200000</v>
      </c>
      <c r="K18" s="43"/>
    </row>
    <row r="19" spans="1:11">
      <c r="A19" s="79" t="s">
        <v>22</v>
      </c>
      <c r="B19" s="31"/>
      <c r="C19" s="31"/>
      <c r="D19" s="31"/>
      <c r="E19" s="31"/>
      <c r="F19" s="31"/>
      <c r="G19" s="31"/>
      <c r="H19" s="31"/>
      <c r="I19" s="31"/>
      <c r="J19" s="31"/>
      <c r="K19" s="42"/>
    </row>
    <row r="20" spans="1:11">
      <c r="A20" s="84" t="s">
        <v>77</v>
      </c>
      <c r="B20" s="175" t="s">
        <v>74</v>
      </c>
      <c r="C20" s="176"/>
      <c r="D20" s="176"/>
      <c r="E20" s="176"/>
      <c r="F20" s="176"/>
      <c r="G20" s="176"/>
      <c r="H20" s="177"/>
      <c r="I20" s="29">
        <v>30</v>
      </c>
      <c r="J20" s="138">
        <f>SUMIF('I Поступление в фонд'!$C$20:$C$21,Фин.отчет!I20,'I Поступление в фонд'!$D$20:$D$21)</f>
        <v>0</v>
      </c>
      <c r="K20" s="43"/>
    </row>
    <row r="21" spans="1:11" ht="29.25" customHeight="1">
      <c r="A21" s="84" t="s">
        <v>78</v>
      </c>
      <c r="B21" s="175" t="s">
        <v>75</v>
      </c>
      <c r="C21" s="176"/>
      <c r="D21" s="176"/>
      <c r="E21" s="176"/>
      <c r="F21" s="176"/>
      <c r="G21" s="176"/>
      <c r="H21" s="177"/>
      <c r="I21" s="29">
        <v>40</v>
      </c>
      <c r="J21" s="138">
        <f>SUMIF('I Поступление в фонд'!$C$20:$C$21,Фин.отчет!I21,'I Поступление в фонд'!$D$20:$D$21)</f>
        <v>200000</v>
      </c>
      <c r="K21" s="43"/>
    </row>
    <row r="22" spans="1:11">
      <c r="A22" s="84" t="s">
        <v>79</v>
      </c>
      <c r="B22" s="175" t="s">
        <v>23</v>
      </c>
      <c r="C22" s="176"/>
      <c r="D22" s="176"/>
      <c r="E22" s="176"/>
      <c r="F22" s="176"/>
      <c r="G22" s="176"/>
      <c r="H22" s="177"/>
      <c r="I22" s="29">
        <v>50</v>
      </c>
      <c r="J22" s="138">
        <f>SUMIF('I Поступление в фонд'!$C$20:$C$21,Фин.отчет!I22,'I Поступление в фонд'!$D$20:$D$21)</f>
        <v>0</v>
      </c>
      <c r="K22" s="43"/>
    </row>
    <row r="23" spans="1:11">
      <c r="A23" s="86" t="s">
        <v>80</v>
      </c>
      <c r="B23" s="175" t="s">
        <v>24</v>
      </c>
      <c r="C23" s="176"/>
      <c r="D23" s="176"/>
      <c r="E23" s="176"/>
      <c r="F23" s="176"/>
      <c r="G23" s="176"/>
      <c r="H23" s="177"/>
      <c r="I23" s="29">
        <v>60</v>
      </c>
      <c r="J23" s="138">
        <f>SUMIF('I Поступление в фонд'!$C$20:$C$21,Фин.отчет!I23,'I Поступление в фонд'!$D$20:$D$21)</f>
        <v>0</v>
      </c>
      <c r="K23" s="43"/>
    </row>
    <row r="24" spans="1:11" ht="44.25" customHeight="1">
      <c r="A24" s="84" t="s">
        <v>81</v>
      </c>
      <c r="B24" s="175" t="s">
        <v>105</v>
      </c>
      <c r="C24" s="176"/>
      <c r="D24" s="176"/>
      <c r="E24" s="176"/>
      <c r="F24" s="176"/>
      <c r="G24" s="176"/>
      <c r="H24" s="177"/>
      <c r="I24" s="29">
        <v>70</v>
      </c>
      <c r="J24" s="32">
        <f>J26+J27+J28</f>
        <v>0</v>
      </c>
      <c r="K24" s="43"/>
    </row>
    <row r="25" spans="1:11">
      <c r="A25" s="79" t="s">
        <v>22</v>
      </c>
      <c r="B25" s="31"/>
      <c r="C25" s="31"/>
      <c r="D25" s="31"/>
      <c r="E25" s="31"/>
      <c r="F25" s="31"/>
      <c r="G25" s="31"/>
      <c r="H25" s="31"/>
      <c r="I25" s="31"/>
      <c r="J25" s="31"/>
      <c r="K25" s="42"/>
    </row>
    <row r="26" spans="1:11" ht="43.5" customHeight="1">
      <c r="A26" s="84" t="s">
        <v>82</v>
      </c>
      <c r="B26" s="175" t="s">
        <v>106</v>
      </c>
      <c r="C26" s="176"/>
      <c r="D26" s="176"/>
      <c r="E26" s="176"/>
      <c r="F26" s="176"/>
      <c r="G26" s="176"/>
      <c r="H26" s="177"/>
      <c r="I26" s="29">
        <v>80</v>
      </c>
      <c r="J26" s="138">
        <f>SUMIF('I Поступление в фонд'!$C$20:$C$21,Фин.отчет!I26,'I Поступление в фонд'!$D$20:$D$21)</f>
        <v>0</v>
      </c>
      <c r="K26" s="43"/>
    </row>
    <row r="27" spans="1:11" ht="16.5" customHeight="1">
      <c r="A27" s="84" t="s">
        <v>83</v>
      </c>
      <c r="B27" s="175" t="s">
        <v>25</v>
      </c>
      <c r="C27" s="176"/>
      <c r="D27" s="176"/>
      <c r="E27" s="176"/>
      <c r="F27" s="176"/>
      <c r="G27" s="176"/>
      <c r="H27" s="177"/>
      <c r="I27" s="29">
        <v>90</v>
      </c>
      <c r="J27" s="138">
        <f>SUMIF('I Поступление в фонд'!$C$20:$C$21,Фин.отчет!I27,'I Поступление в фонд'!$D$20:$D$21)</f>
        <v>0</v>
      </c>
      <c r="K27" s="43"/>
    </row>
    <row r="28" spans="1:11">
      <c r="A28" s="84" t="s">
        <v>84</v>
      </c>
      <c r="B28" s="175" t="s">
        <v>26</v>
      </c>
      <c r="C28" s="176"/>
      <c r="D28" s="176"/>
      <c r="E28" s="176"/>
      <c r="F28" s="176"/>
      <c r="G28" s="176"/>
      <c r="H28" s="177"/>
      <c r="I28" s="29">
        <v>100</v>
      </c>
      <c r="J28" s="138">
        <f>SUMIF('I Поступление в фонд'!$C$20:$C$21,Фин.отчет!I28,'I Поступление в фонд'!$D$20:$D$21)</f>
        <v>0</v>
      </c>
      <c r="K28" s="43"/>
    </row>
    <row r="29" spans="1:11" ht="27" customHeight="1">
      <c r="A29" s="85" t="s">
        <v>85</v>
      </c>
      <c r="B29" s="178" t="s">
        <v>27</v>
      </c>
      <c r="C29" s="179"/>
      <c r="D29" s="179"/>
      <c r="E29" s="179"/>
      <c r="F29" s="179"/>
      <c r="G29" s="179"/>
      <c r="H29" s="180"/>
      <c r="I29" s="40">
        <v>110</v>
      </c>
      <c r="J29" s="30">
        <f>+J31+J32+J37</f>
        <v>0</v>
      </c>
      <c r="K29" s="41"/>
    </row>
    <row r="30" spans="1:11">
      <c r="A30" s="79" t="s">
        <v>20</v>
      </c>
      <c r="B30" s="31"/>
      <c r="C30" s="31"/>
      <c r="D30" s="31"/>
      <c r="E30" s="31"/>
      <c r="F30" s="31"/>
      <c r="G30" s="31"/>
      <c r="H30" s="31"/>
      <c r="I30" s="31"/>
      <c r="J30" s="31"/>
      <c r="K30" s="42"/>
    </row>
    <row r="31" spans="1:11">
      <c r="A31" s="84" t="s">
        <v>86</v>
      </c>
      <c r="B31" s="175" t="s">
        <v>107</v>
      </c>
      <c r="C31" s="176"/>
      <c r="D31" s="176"/>
      <c r="E31" s="176"/>
      <c r="F31" s="176"/>
      <c r="G31" s="176"/>
      <c r="H31" s="177"/>
      <c r="I31" s="29">
        <v>120</v>
      </c>
      <c r="J31" s="32">
        <f>SUMIF('III Возврат|перечис-е в бюджет '!$D$5:$D$18,Фин.отчет!I31,'III Возврат|перечис-е в бюджет '!$E$5:$E$18)</f>
        <v>0</v>
      </c>
      <c r="K31" s="43"/>
    </row>
    <row r="32" spans="1:11" ht="30.75" customHeight="1">
      <c r="A32" s="84" t="s">
        <v>87</v>
      </c>
      <c r="B32" s="175" t="s">
        <v>28</v>
      </c>
      <c r="C32" s="176"/>
      <c r="D32" s="176"/>
      <c r="E32" s="176"/>
      <c r="F32" s="176"/>
      <c r="G32" s="176"/>
      <c r="H32" s="177"/>
      <c r="I32" s="29">
        <v>130</v>
      </c>
      <c r="J32" s="32">
        <f>SUM(J34:J36)</f>
        <v>0</v>
      </c>
      <c r="K32" s="43"/>
    </row>
    <row r="33" spans="1:11">
      <c r="A33" s="79" t="s">
        <v>22</v>
      </c>
      <c r="B33" s="31"/>
      <c r="C33" s="31"/>
      <c r="D33" s="31"/>
      <c r="E33" s="31"/>
      <c r="F33" s="31"/>
      <c r="G33" s="31"/>
      <c r="H33" s="31"/>
      <c r="I33" s="31"/>
      <c r="J33" s="31"/>
      <c r="K33" s="42"/>
    </row>
    <row r="34" spans="1:11" ht="42.75" customHeight="1">
      <c r="A34" s="84" t="s">
        <v>88</v>
      </c>
      <c r="B34" s="175" t="s">
        <v>29</v>
      </c>
      <c r="C34" s="176"/>
      <c r="D34" s="176"/>
      <c r="E34" s="176"/>
      <c r="F34" s="176"/>
      <c r="G34" s="176"/>
      <c r="H34" s="177"/>
      <c r="I34" s="29">
        <v>140</v>
      </c>
      <c r="J34" s="32">
        <f>SUMIF('III Возврат|перечис-е в бюджет '!$D$5:$D$18,Фин.отчет!I34,'III Возврат|перечис-е в бюджет '!$E$5:$E$18)</f>
        <v>0</v>
      </c>
      <c r="K34" s="43"/>
    </row>
    <row r="35" spans="1:11" ht="41.25" customHeight="1">
      <c r="A35" s="84" t="s">
        <v>89</v>
      </c>
      <c r="B35" s="175" t="s">
        <v>30</v>
      </c>
      <c r="C35" s="176"/>
      <c r="D35" s="176"/>
      <c r="E35" s="176"/>
      <c r="F35" s="176"/>
      <c r="G35" s="176"/>
      <c r="H35" s="177"/>
      <c r="I35" s="29">
        <v>150</v>
      </c>
      <c r="J35" s="32">
        <f>SUMIF('III Возврат|перечис-е в бюджет '!$D$5:$D$18,Фин.отчет!I35,'III Возврат|перечис-е в бюджет '!$E$5:$E$18)</f>
        <v>0</v>
      </c>
      <c r="K35" s="43"/>
    </row>
    <row r="36" spans="1:11">
      <c r="A36" s="84" t="s">
        <v>90</v>
      </c>
      <c r="B36" s="175" t="s">
        <v>31</v>
      </c>
      <c r="C36" s="176"/>
      <c r="D36" s="176"/>
      <c r="E36" s="176"/>
      <c r="F36" s="176"/>
      <c r="G36" s="176"/>
      <c r="H36" s="177"/>
      <c r="I36" s="29">
        <v>160</v>
      </c>
      <c r="J36" s="32">
        <f>SUMIF('III Возврат|перечис-е в бюджет '!$D$5:$D$18,Фин.отчет!I36,'III Возврат|перечис-е в бюджет '!$E$5:$E$18)</f>
        <v>0</v>
      </c>
      <c r="K36" s="43"/>
    </row>
    <row r="37" spans="1:11" ht="26.25" customHeight="1">
      <c r="A37" s="84" t="s">
        <v>91</v>
      </c>
      <c r="B37" s="175" t="s">
        <v>32</v>
      </c>
      <c r="C37" s="176"/>
      <c r="D37" s="176"/>
      <c r="E37" s="176"/>
      <c r="F37" s="176"/>
      <c r="G37" s="176"/>
      <c r="H37" s="177"/>
      <c r="I37" s="29">
        <v>170</v>
      </c>
      <c r="J37" s="32">
        <f>SUMIF('III Возврат|перечис-е в бюджет '!$D$5:$D$18,Фин.отчет!I37,'III Возврат|перечис-е в бюджет '!$E$5:$E$18)</f>
        <v>0</v>
      </c>
      <c r="K37" s="43"/>
    </row>
    <row r="38" spans="1:11">
      <c r="A38" s="85" t="s">
        <v>92</v>
      </c>
      <c r="B38" s="178" t="s">
        <v>33</v>
      </c>
      <c r="C38" s="179"/>
      <c r="D38" s="179"/>
      <c r="E38" s="179"/>
      <c r="F38" s="179"/>
      <c r="G38" s="179"/>
      <c r="H38" s="180"/>
      <c r="I38" s="40">
        <v>180</v>
      </c>
      <c r="J38" s="30">
        <f>SUM(J42:J49)+J40</f>
        <v>16500</v>
      </c>
      <c r="K38" s="41"/>
    </row>
    <row r="39" spans="1:11">
      <c r="A39" s="79" t="s">
        <v>20</v>
      </c>
      <c r="B39" s="31"/>
      <c r="C39" s="31"/>
      <c r="D39" s="31"/>
      <c r="E39" s="31"/>
      <c r="F39" s="31"/>
      <c r="G39" s="31"/>
      <c r="H39" s="31"/>
      <c r="I39" s="31"/>
      <c r="J39" s="31"/>
      <c r="K39" s="42"/>
    </row>
    <row r="40" spans="1:11">
      <c r="A40" s="84" t="s">
        <v>93</v>
      </c>
      <c r="B40" s="175" t="s">
        <v>34</v>
      </c>
      <c r="C40" s="176"/>
      <c r="D40" s="176"/>
      <c r="E40" s="176"/>
      <c r="F40" s="176"/>
      <c r="G40" s="176"/>
      <c r="H40" s="177"/>
      <c r="I40" s="29">
        <v>190</v>
      </c>
      <c r="J40" s="138">
        <f>SUMIF('IV Израсходовано из изб. фонда'!$C$5:$C$5,Фин.отчет!I40,'IV Израсходовано из изб. фонда'!$I$5:$I$5)+J41</f>
        <v>0</v>
      </c>
      <c r="K40" s="43"/>
    </row>
    <row r="41" spans="1:11" ht="28.5" customHeight="1">
      <c r="A41" s="84" t="s">
        <v>94</v>
      </c>
      <c r="B41" s="175" t="s">
        <v>35</v>
      </c>
      <c r="C41" s="176"/>
      <c r="D41" s="176"/>
      <c r="E41" s="176"/>
      <c r="F41" s="176"/>
      <c r="G41" s="176"/>
      <c r="H41" s="177"/>
      <c r="I41" s="29">
        <v>200</v>
      </c>
      <c r="J41" s="138">
        <f>SUMIF('IV Израсходовано из изб. фонда'!$C$5:$C$5,Фин.отчет!I41,'IV Израсходовано из изб. фонда'!$I$5:$I$5)</f>
        <v>0</v>
      </c>
      <c r="K41" s="43"/>
    </row>
    <row r="42" spans="1:11" ht="26.25" customHeight="1">
      <c r="A42" s="84" t="s">
        <v>95</v>
      </c>
      <c r="B42" s="175" t="s">
        <v>36</v>
      </c>
      <c r="C42" s="176"/>
      <c r="D42" s="176"/>
      <c r="E42" s="176"/>
      <c r="F42" s="176"/>
      <c r="G42" s="176"/>
      <c r="H42" s="177"/>
      <c r="I42" s="29">
        <v>210</v>
      </c>
      <c r="J42" s="138">
        <f>SUMIF('IV Израсходовано из изб. фонда'!$C$5:$C$5,Фин.отчет!I42,'IV Израсходовано из изб. фонда'!$I$5:$I$5)</f>
        <v>0</v>
      </c>
      <c r="K42" s="43"/>
    </row>
    <row r="43" spans="1:11" ht="29.25" customHeight="1">
      <c r="A43" s="84" t="s">
        <v>96</v>
      </c>
      <c r="B43" s="175" t="s">
        <v>37</v>
      </c>
      <c r="C43" s="176"/>
      <c r="D43" s="176"/>
      <c r="E43" s="176"/>
      <c r="F43" s="176"/>
      <c r="G43" s="176"/>
      <c r="H43" s="177"/>
      <c r="I43" s="29">
        <v>220</v>
      </c>
      <c r="J43" s="32">
        <f>SUMIF('IV Израсходовано из изб. фонда'!$C$5:$C$5,Фин.отчет!I43,'IV Израсходовано из изб. фонда'!$I$5:$I$5)</f>
        <v>0</v>
      </c>
      <c r="K43" s="43"/>
    </row>
    <row r="44" spans="1:11">
      <c r="A44" s="84" t="s">
        <v>97</v>
      </c>
      <c r="B44" s="175" t="s">
        <v>38</v>
      </c>
      <c r="C44" s="176"/>
      <c r="D44" s="176"/>
      <c r="E44" s="176"/>
      <c r="F44" s="176"/>
      <c r="G44" s="176"/>
      <c r="H44" s="177"/>
      <c r="I44" s="29">
        <v>230</v>
      </c>
      <c r="J44" s="32">
        <f>SUMIF('IV Израсходовано из изб. фонда'!$C$5:$C$5,Фин.отчет!I44,'IV Израсходовано из изб. фонда'!$I$5:$I$5)</f>
        <v>0</v>
      </c>
      <c r="K44" s="43"/>
    </row>
    <row r="45" spans="1:11" ht="28.5" customHeight="1">
      <c r="A45" s="84" t="s">
        <v>98</v>
      </c>
      <c r="B45" s="175" t="s">
        <v>108</v>
      </c>
      <c r="C45" s="176"/>
      <c r="D45" s="176"/>
      <c r="E45" s="176"/>
      <c r="F45" s="176"/>
      <c r="G45" s="176"/>
      <c r="H45" s="177"/>
      <c r="I45" s="29">
        <v>240</v>
      </c>
      <c r="J45" s="32">
        <f>SUMIF('IV Израсходовано из изб. фонда'!$C$5:$C$5,Фин.отчет!I45,'IV Израсходовано из изб. фонда'!$I$5:$I$5)</f>
        <v>16500</v>
      </c>
      <c r="K45" s="43"/>
    </row>
    <row r="46" spans="1:11">
      <c r="A46" s="84" t="s">
        <v>99</v>
      </c>
      <c r="B46" s="175" t="s">
        <v>44</v>
      </c>
      <c r="C46" s="176"/>
      <c r="D46" s="176"/>
      <c r="E46" s="176"/>
      <c r="F46" s="176"/>
      <c r="G46" s="176"/>
      <c r="H46" s="177"/>
      <c r="I46" s="29">
        <v>250</v>
      </c>
      <c r="J46" s="32">
        <f>SUMIF('IV Израсходовано из изб. фонда'!$C$5:$C$5,Фин.отчет!I46,'IV Израсходовано из изб. фонда'!$I$5:$I$5)</f>
        <v>0</v>
      </c>
      <c r="K46" s="43"/>
    </row>
    <row r="47" spans="1:11" ht="28.5" customHeight="1">
      <c r="A47" s="84" t="s">
        <v>100</v>
      </c>
      <c r="B47" s="175" t="s">
        <v>39</v>
      </c>
      <c r="C47" s="176"/>
      <c r="D47" s="176"/>
      <c r="E47" s="176"/>
      <c r="F47" s="176"/>
      <c r="G47" s="176"/>
      <c r="H47" s="177"/>
      <c r="I47" s="29">
        <v>260</v>
      </c>
      <c r="J47" s="32">
        <f>SUMIF('IV Израсходовано из изб. фонда'!$C$5:$C$5,Фин.отчет!I47,'IV Израсходовано из изб. фонда'!$I$5:$I$5)</f>
        <v>0</v>
      </c>
      <c r="K47" s="43"/>
    </row>
    <row r="48" spans="1:11" ht="30.75" customHeight="1">
      <c r="A48" s="84" t="s">
        <v>101</v>
      </c>
      <c r="B48" s="175" t="s">
        <v>109</v>
      </c>
      <c r="C48" s="176"/>
      <c r="D48" s="176"/>
      <c r="E48" s="176"/>
      <c r="F48" s="176"/>
      <c r="G48" s="176"/>
      <c r="H48" s="177"/>
      <c r="I48" s="29">
        <v>270</v>
      </c>
      <c r="J48" s="32">
        <f>SUMIF('IV Израсходовано из изб. фонда'!$C$5:$C$5,Фин.отчет!I48,'IV Израсходовано из изб. фонда'!$I$5:$I$5)</f>
        <v>0</v>
      </c>
      <c r="K48" s="43"/>
    </row>
    <row r="49" spans="1:11" ht="27.75" customHeight="1">
      <c r="A49" s="84" t="s">
        <v>102</v>
      </c>
      <c r="B49" s="175" t="s">
        <v>40</v>
      </c>
      <c r="C49" s="176"/>
      <c r="D49" s="176"/>
      <c r="E49" s="176"/>
      <c r="F49" s="176"/>
      <c r="G49" s="176"/>
      <c r="H49" s="177"/>
      <c r="I49" s="29">
        <v>280</v>
      </c>
      <c r="J49" s="32">
        <f>SUMIF('IV Израсходовано из изб. фонда'!$C$5:$C$5,Фин.отчет!I49,'IV Израсходовано из изб. фонда'!$I$5:$I$5)</f>
        <v>0</v>
      </c>
      <c r="K49" s="43"/>
    </row>
    <row r="50" spans="1:11" ht="41.25" customHeight="1">
      <c r="A50" s="85" t="s">
        <v>103</v>
      </c>
      <c r="B50" s="178" t="s">
        <v>41</v>
      </c>
      <c r="C50" s="179"/>
      <c r="D50" s="179"/>
      <c r="E50" s="179"/>
      <c r="F50" s="179"/>
      <c r="G50" s="179"/>
      <c r="H50" s="180"/>
      <c r="I50" s="40">
        <v>290</v>
      </c>
      <c r="J50" s="32">
        <f>SUMIF('IV Израсходовано из изб. фонда'!$C$5:$C$5,Фин.отчет!I50,'IV Израсходовано из изб. фонда'!$I$5:$I$5)</f>
        <v>0</v>
      </c>
      <c r="K50" s="41"/>
    </row>
    <row r="51" spans="1:11" ht="44.25" customHeight="1">
      <c r="A51" s="85" t="s">
        <v>104</v>
      </c>
      <c r="B51" s="181" t="s">
        <v>110</v>
      </c>
      <c r="C51" s="179"/>
      <c r="D51" s="179"/>
      <c r="E51" s="179"/>
      <c r="F51" s="179"/>
      <c r="G51" s="179"/>
      <c r="H51" s="180"/>
      <c r="I51" s="40">
        <v>300</v>
      </c>
      <c r="J51" s="30">
        <f>J16-J29-J38-J50</f>
        <v>183500</v>
      </c>
      <c r="K51" s="41"/>
    </row>
    <row r="52" spans="1:11" s="45" customFormat="1">
      <c r="A52" s="87"/>
      <c r="B52" s="174"/>
      <c r="C52" s="174"/>
      <c r="D52" s="174"/>
      <c r="E52" s="174"/>
      <c r="F52" s="174"/>
      <c r="G52" s="174"/>
      <c r="H52" s="174"/>
      <c r="I52" s="174"/>
      <c r="J52" s="174"/>
      <c r="K52" s="174"/>
    </row>
    <row r="53" spans="1:11" s="45" customFormat="1">
      <c r="A53" s="87"/>
      <c r="B53" s="174"/>
      <c r="C53" s="174"/>
      <c r="D53" s="174"/>
      <c r="E53" s="174"/>
      <c r="F53" s="174"/>
      <c r="G53" s="174"/>
      <c r="H53" s="174"/>
      <c r="I53" s="174"/>
      <c r="J53" s="174"/>
      <c r="K53" s="174"/>
    </row>
    <row r="54" spans="1:11" s="45" customFormat="1">
      <c r="A54" s="87"/>
      <c r="B54" s="174"/>
      <c r="C54" s="174"/>
      <c r="D54" s="174"/>
      <c r="E54" s="174"/>
      <c r="F54" s="174"/>
      <c r="G54" s="174"/>
      <c r="H54" s="174"/>
      <c r="I54" s="174"/>
      <c r="J54" s="174"/>
      <c r="K54" s="174"/>
    </row>
    <row r="55" spans="1:11" s="45" customFormat="1">
      <c r="A55" s="87"/>
      <c r="B55" s="174"/>
      <c r="C55" s="174"/>
      <c r="D55" s="174"/>
      <c r="E55" s="174"/>
      <c r="F55" s="174"/>
      <c r="G55" s="174"/>
      <c r="H55" s="174"/>
      <c r="I55" s="174"/>
      <c r="J55" s="174"/>
      <c r="K55" s="174"/>
    </row>
    <row r="56" spans="1:11" s="45" customFormat="1">
      <c r="A56" s="87"/>
      <c r="B56" s="174"/>
      <c r="C56" s="174"/>
      <c r="D56" s="174"/>
      <c r="E56" s="174"/>
      <c r="F56" s="174"/>
      <c r="G56" s="174"/>
      <c r="H56" s="174"/>
      <c r="I56" s="174"/>
      <c r="J56" s="174"/>
      <c r="K56" s="174"/>
    </row>
    <row r="57" spans="1:11" s="45" customFormat="1" ht="9.75" customHeight="1">
      <c r="A57" s="87"/>
      <c r="B57" s="174"/>
      <c r="C57" s="174"/>
      <c r="D57" s="174"/>
      <c r="E57" s="174"/>
      <c r="F57" s="174"/>
      <c r="G57" s="174"/>
      <c r="H57" s="174"/>
      <c r="I57" s="174"/>
      <c r="J57" s="174"/>
      <c r="K57" s="174"/>
    </row>
  </sheetData>
  <mergeCells count="45">
    <mergeCell ref="B37:H37"/>
    <mergeCell ref="B38:H38"/>
    <mergeCell ref="B40:H40"/>
    <mergeCell ref="B24:H24"/>
    <mergeCell ref="B41:H41"/>
    <mergeCell ref="B42:H42"/>
    <mergeCell ref="B49:H49"/>
    <mergeCell ref="B46:H46"/>
    <mergeCell ref="D3:E3"/>
    <mergeCell ref="A7:K7"/>
    <mergeCell ref="A14:H14"/>
    <mergeCell ref="F2:I2"/>
    <mergeCell ref="D2:E2"/>
    <mergeCell ref="I13:K13"/>
    <mergeCell ref="B16:H16"/>
    <mergeCell ref="B18:H18"/>
    <mergeCell ref="B20:H20"/>
    <mergeCell ref="B21:H21"/>
    <mergeCell ref="A4:K4"/>
    <mergeCell ref="C8:J8"/>
    <mergeCell ref="B50:H50"/>
    <mergeCell ref="B51:H51"/>
    <mergeCell ref="B45:H45"/>
    <mergeCell ref="B32:H32"/>
    <mergeCell ref="B34:H34"/>
    <mergeCell ref="B44:H44"/>
    <mergeCell ref="B29:H29"/>
    <mergeCell ref="B43:H43"/>
    <mergeCell ref="B35:H35"/>
    <mergeCell ref="B23:H23"/>
    <mergeCell ref="B27:H27"/>
    <mergeCell ref="B28:H28"/>
    <mergeCell ref="B36:H36"/>
    <mergeCell ref="B22:H22"/>
    <mergeCell ref="A12:K12"/>
    <mergeCell ref="A5:K5"/>
    <mergeCell ref="C6:J6"/>
    <mergeCell ref="A9:K9"/>
    <mergeCell ref="C10:J10"/>
    <mergeCell ref="A11:K11"/>
    <mergeCell ref="B52:K57"/>
    <mergeCell ref="B48:H48"/>
    <mergeCell ref="B47:H47"/>
    <mergeCell ref="B31:H31"/>
    <mergeCell ref="B26:H26"/>
  </mergeCells>
  <pageMargins left="1.1023622047244095" right="0.26" top="0.35433070866141736" bottom="0.35433070866141736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6</vt:i4>
      </vt:variant>
    </vt:vector>
  </HeadingPairs>
  <TitlesOfParts>
    <vt:vector size="11" baseType="lpstr">
      <vt:lpstr>I Поступление в фонд</vt:lpstr>
      <vt:lpstr>II Возвращено в изб. фонд</vt:lpstr>
      <vt:lpstr>III Возврат|перечис-е в бюджет </vt:lpstr>
      <vt:lpstr>IV Израсходовано из изб. фонда</vt:lpstr>
      <vt:lpstr>Фин.отчет</vt:lpstr>
      <vt:lpstr>'I Поступление в фонд'!_ftn1</vt:lpstr>
      <vt:lpstr>'I Поступление в фонд'!_ftn2</vt:lpstr>
      <vt:lpstr>'I Поступление в фонд'!_ftnref2</vt:lpstr>
      <vt:lpstr>'I Поступление в фонд'!Область_печати</vt:lpstr>
      <vt:lpstr>'IV Израсходовано из изб. фонда'!Область_печати</vt:lpstr>
      <vt:lpstr>Фин.отчет!Область_печати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2016-08-16T11:24:01Z</dcterms:created>
  <dcterms:modified xsi:type="dcterms:W3CDTF">2023-07-22T06:44:16Z</dcterms:modified>
</cp:coreProperties>
</file>