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definedNames>
    <definedName name="_xlnm.Print_Area" localSheetId="0">Отчет!$A$1:$M$96</definedName>
  </definedNames>
  <calcPr calcId="125725"/>
</workbook>
</file>

<file path=xl/calcChain.xml><?xml version="1.0" encoding="utf-8"?>
<calcChain xmlns="http://schemas.openxmlformats.org/spreadsheetml/2006/main">
  <c r="M96" i="1"/>
  <c r="K96"/>
  <c r="E96"/>
  <c r="B96"/>
  <c r="M93"/>
  <c r="K93"/>
  <c r="E93"/>
  <c r="B93"/>
  <c r="M92"/>
  <c r="K92"/>
  <c r="E92"/>
  <c r="B92"/>
  <c r="M91"/>
  <c r="K91"/>
  <c r="E91"/>
  <c r="B91"/>
  <c r="M90"/>
  <c r="K90"/>
  <c r="E90"/>
  <c r="B90"/>
  <c r="M89"/>
  <c r="K89"/>
  <c r="E89"/>
  <c r="B89"/>
  <c r="M88"/>
  <c r="K88"/>
  <c r="E88"/>
  <c r="B88"/>
  <c r="M87"/>
  <c r="K87"/>
  <c r="E87"/>
  <c r="B87"/>
  <c r="M86"/>
  <c r="K86"/>
  <c r="E86"/>
  <c r="B86"/>
  <c r="M85"/>
  <c r="K85"/>
  <c r="E85"/>
  <c r="B85"/>
  <c r="M84"/>
  <c r="K84"/>
  <c r="E84"/>
  <c r="B84"/>
  <c r="M83"/>
  <c r="K83"/>
  <c r="E83"/>
  <c r="B83"/>
  <c r="M82"/>
  <c r="K82"/>
  <c r="E82"/>
  <c r="B82"/>
  <c r="M81"/>
  <c r="K81"/>
  <c r="E81"/>
  <c r="B81"/>
  <c r="M80"/>
  <c r="K80"/>
  <c r="E80"/>
  <c r="B80"/>
  <c r="M79"/>
  <c r="K79"/>
  <c r="E79"/>
  <c r="B79"/>
  <c r="M78"/>
  <c r="K78"/>
  <c r="E78"/>
  <c r="B78"/>
  <c r="M77"/>
  <c r="K77"/>
  <c r="E77"/>
  <c r="B77"/>
  <c r="M76"/>
  <c r="K76"/>
  <c r="E76"/>
  <c r="B76"/>
  <c r="M75"/>
  <c r="K75"/>
  <c r="E75"/>
  <c r="B75"/>
  <c r="M74"/>
  <c r="K74"/>
  <c r="E74"/>
  <c r="B74"/>
  <c r="M73"/>
  <c r="K73"/>
  <c r="E73"/>
  <c r="B73"/>
  <c r="M72"/>
  <c r="K72"/>
  <c r="E72"/>
  <c r="B72"/>
  <c r="M71"/>
  <c r="K71"/>
  <c r="E71"/>
  <c r="B71"/>
  <c r="M70"/>
  <c r="K70"/>
  <c r="E70"/>
  <c r="B70"/>
  <c r="M69"/>
  <c r="K69"/>
  <c r="E69"/>
  <c r="B69"/>
  <c r="M68"/>
  <c r="K68"/>
  <c r="E68"/>
  <c r="B68"/>
  <c r="M67"/>
  <c r="K67"/>
  <c r="E67"/>
  <c r="B67"/>
  <c r="M66"/>
  <c r="K66"/>
  <c r="E66"/>
  <c r="B66"/>
  <c r="M65"/>
  <c r="K65"/>
  <c r="E65"/>
  <c r="B65"/>
  <c r="M64"/>
  <c r="K64"/>
  <c r="E64"/>
  <c r="B64"/>
  <c r="M63"/>
  <c r="K63"/>
  <c r="E63"/>
  <c r="B63"/>
  <c r="M62"/>
  <c r="K62"/>
  <c r="E62"/>
  <c r="B62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L10"/>
  <c r="K10"/>
  <c r="J10"/>
  <c r="I10"/>
  <c r="H10"/>
  <c r="G10"/>
  <c r="F10"/>
  <c r="E10"/>
  <c r="D10"/>
  <c r="C10"/>
  <c r="B10"/>
  <c r="G9"/>
  <c r="F9"/>
  <c r="E9"/>
  <c r="D9"/>
  <c r="K8"/>
  <c r="J8"/>
  <c r="I8"/>
  <c r="F8"/>
  <c r="D8"/>
  <c r="M7"/>
  <c r="L7"/>
  <c r="I7"/>
  <c r="H7"/>
  <c r="D7"/>
  <c r="C7"/>
  <c r="L6"/>
  <c r="H6"/>
  <c r="C6"/>
  <c r="B6"/>
  <c r="A6"/>
</calcChain>
</file>

<file path=xl/sharedStrings.xml><?xml version="1.0" encoding="utf-8"?>
<sst xmlns="http://schemas.openxmlformats.org/spreadsheetml/2006/main" count="170" uniqueCount="31">
  <si>
    <t>Отчет № 7. 09.08.2023 10:03:00</t>
  </si>
  <si>
    <t>Выборы депутатов Законодательного Собрания Владимирской области восьмого созыва</t>
  </si>
  <si>
    <t>По состоянию на 08.08.2023</t>
  </si>
  <si>
    <t>В тыс. руб.</t>
  </si>
  <si>
    <t>1</t>
  </si>
  <si>
    <t>1.</t>
  </si>
  <si>
    <t>02.08.2023</t>
  </si>
  <si>
    <t/>
  </si>
  <si>
    <t>01.08.2023</t>
  </si>
  <si>
    <t>04.08.2023</t>
  </si>
  <si>
    <t>31.07.2023</t>
  </si>
  <si>
    <t>2.</t>
  </si>
  <si>
    <t>24.07.2023</t>
  </si>
  <si>
    <t>3.</t>
  </si>
  <si>
    <t>17.07.2023</t>
  </si>
  <si>
    <t>28.07.2023</t>
  </si>
  <si>
    <t>19.07.2023</t>
  </si>
  <si>
    <t>26.07.2023</t>
  </si>
  <si>
    <t>20.07.2023</t>
  </si>
  <si>
    <t>4.</t>
  </si>
  <si>
    <t>25.07.2023</t>
  </si>
  <si>
    <t>18.07.2023</t>
  </si>
  <si>
    <t>07.08.2023</t>
  </si>
  <si>
    <t>03.08.2023</t>
  </si>
  <si>
    <t>5.</t>
  </si>
  <si>
    <t>27.07.2023</t>
  </si>
  <si>
    <t>14.07.2023</t>
  </si>
  <si>
    <t>08.08.2023</t>
  </si>
  <si>
    <t>СВЕДЕНИЯ
о поступлении средств в избирательные фонды избирательных объединений и расходовании этих средств
(на основании данных, предоставленных филиалами ПАО Сбербанк и другой кредитной организацией)</t>
  </si>
  <si>
    <t>Региональное отделение Политической партии «Российская партия пенсионеров за социальную справедливость» во Владимирской области</t>
  </si>
  <si>
    <t>Итого: по политической партии (Региональное отделение Политической партии «Российская партия пенсионеров за социальную справедливость» во Владимирской области)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</si>
</sst>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right" vertical="top"/>
    </xf>
    <xf numFmtId="0" fontId="4" fillId="3" borderId="2" xfId="0" quotePrefix="1" applyNumberFormat="1" applyFont="1" applyFill="1" applyBorder="1" applyAlignment="1">
      <alignment horizontal="center" vertical="top" wrapText="1"/>
    </xf>
    <xf numFmtId="0" fontId="5" fillId="2" borderId="2" xfId="0" quotePrefix="1" applyNumberFormat="1" applyFont="1" applyFill="1" applyBorder="1" applyAlignment="1">
      <alignment horizontal="center" vertical="top" wrapText="1"/>
    </xf>
    <xf numFmtId="0" fontId="5" fillId="2" borderId="2" xfId="0" applyNumberFormat="1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1" fontId="5" fillId="2" borderId="2" xfId="0" applyNumberFormat="1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top" wrapText="1"/>
    </xf>
    <xf numFmtId="0" fontId="0" fillId="0" borderId="0" xfId="0" quotePrefix="1" applyAlignment="1">
      <alignment vertical="top"/>
    </xf>
    <xf numFmtId="0" fontId="4" fillId="3" borderId="2" xfId="0" applyNumberFormat="1" applyFont="1" applyFill="1" applyBorder="1" applyAlignment="1">
      <alignment horizontal="lef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1" fontId="4" fillId="3" borderId="2" xfId="0" applyNumberFormat="1" applyFont="1" applyFill="1" applyBorder="1" applyAlignment="1">
      <alignment horizontal="center" vertical="top" wrapText="1"/>
    </xf>
    <xf numFmtId="164" fontId="4" fillId="3" borderId="2" xfId="0" applyNumberFormat="1" applyFont="1" applyFill="1" applyBorder="1" applyAlignment="1">
      <alignment horizontal="center" vertical="top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0" fontId="4" fillId="4" borderId="2" xfId="0" quotePrefix="1" applyNumberFormat="1" applyFont="1" applyFill="1" applyBorder="1" applyAlignment="1">
      <alignment horizontal="center" vertical="top" wrapText="1"/>
    </xf>
    <xf numFmtId="4" fontId="4" fillId="4" borderId="2" xfId="0" applyNumberFormat="1" applyFont="1" applyFill="1" applyBorder="1" applyAlignment="1">
      <alignment horizontal="right" vertical="top" wrapText="1"/>
    </xf>
    <xf numFmtId="0" fontId="4" fillId="4" borderId="2" xfId="0" applyNumberFormat="1" applyFont="1" applyFill="1" applyBorder="1" applyAlignment="1">
      <alignment horizontal="left" vertical="top" wrapText="1"/>
    </xf>
    <xf numFmtId="1" fontId="4" fillId="4" borderId="2" xfId="0" applyNumberFormat="1" applyFont="1" applyFill="1" applyBorder="1" applyAlignment="1">
      <alignment horizontal="center" vertical="top" wrapText="1"/>
    </xf>
    <xf numFmtId="164" fontId="4" fillId="4" borderId="2" xfId="0" applyNumberFormat="1" applyFont="1" applyFill="1" applyBorder="1" applyAlignment="1">
      <alignment horizontal="center" vertical="top" wrapText="1"/>
    </xf>
    <xf numFmtId="0" fontId="0" fillId="4" borderId="0" xfId="0" applyFill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view="pageBreakPreview" topLeftCell="A56" zoomScaleNormal="100" zoomScaleSheetLayoutView="100" workbookViewId="0">
      <selection activeCell="A58" sqref="A58:XFD59"/>
    </sheetView>
  </sheetViews>
  <sheetFormatPr defaultRowHeight="15"/>
  <cols>
    <col min="1" max="1" width="4.85546875" style="2" customWidth="1"/>
    <col min="2" max="2" width="47.28515625" style="2" customWidth="1"/>
    <col min="3" max="3" width="9" style="2" customWidth="1"/>
    <col min="4" max="4" width="8.28515625" style="2" customWidth="1"/>
    <col min="5" max="5" width="18.85546875" style="2" customWidth="1"/>
    <col min="6" max="6" width="8.7109375" style="2" customWidth="1"/>
    <col min="7" max="7" width="7.5703125" style="2" customWidth="1"/>
    <col min="8" max="8" width="9.85546875" style="2" customWidth="1"/>
    <col min="9" max="10" width="9.7109375" style="2" customWidth="1"/>
    <col min="11" max="11" width="25.85546875" style="2" customWidth="1"/>
    <col min="12" max="12" width="8.7109375" style="2" customWidth="1"/>
    <col min="13" max="13" width="12.28515625" style="2" customWidth="1"/>
    <col min="14" max="14" width="9.140625" style="2" customWidth="1"/>
    <col min="15" max="16384" width="9.140625" style="2"/>
  </cols>
  <sheetData>
    <row r="1" spans="1:14" ht="15" hidden="1" customHeight="1">
      <c r="M1" s="3" t="s">
        <v>0</v>
      </c>
    </row>
    <row r="2" spans="1:14" ht="48.75" customHeight="1">
      <c r="A2" s="4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.7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>
      <c r="M4" s="6" t="s">
        <v>2</v>
      </c>
    </row>
    <row r="5" spans="1:14">
      <c r="M5" s="6" t="s">
        <v>3</v>
      </c>
    </row>
    <row r="6" spans="1:14" s="22" customFormat="1">
      <c r="A6" s="18" t="str">
        <f t="shared" ref="A6:A9" si="0">"№
п/п"</f>
        <v>№
п/п</v>
      </c>
      <c r="B6" s="18" t="str">
        <f t="shared" ref="B6:B9" si="1">"Наименование избирательного объединения"</f>
        <v>Наименование избирательного объединения</v>
      </c>
      <c r="C6" s="19" t="str">
        <f t="shared" ref="C6:G6" si="2">"Поступило средств"</f>
        <v>Поступило средств</v>
      </c>
      <c r="D6" s="20"/>
      <c r="E6" s="20"/>
      <c r="F6" s="20"/>
      <c r="G6" s="21"/>
      <c r="H6" s="19" t="str">
        <f t="shared" ref="H6:K6" si="3">"Израсходовано средств"</f>
        <v>Израсходовано средств</v>
      </c>
      <c r="I6" s="20"/>
      <c r="J6" s="20"/>
      <c r="K6" s="21"/>
      <c r="L6" s="19" t="str">
        <f t="shared" ref="L6:M6" si="4">"Возвращено средств"</f>
        <v>Возвращено средств</v>
      </c>
      <c r="M6" s="21"/>
    </row>
    <row r="7" spans="1:14" s="22" customFormat="1" ht="27.75" customHeight="1">
      <c r="A7" s="23"/>
      <c r="B7" s="23"/>
      <c r="C7" s="18" t="str">
        <f t="shared" ref="C7:C9" si="5">"всего"</f>
        <v>всего</v>
      </c>
      <c r="D7" s="19" t="str">
        <f t="shared" ref="D7:G7" si="6">"из них"</f>
        <v>из них</v>
      </c>
      <c r="E7" s="20"/>
      <c r="F7" s="20"/>
      <c r="G7" s="21"/>
      <c r="H7" s="18" t="str">
        <f t="shared" ref="H7:H9" si="7">"всего"</f>
        <v>всего</v>
      </c>
      <c r="I7" s="19" t="str">
        <f t="shared" ref="I7:K7" si="8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20"/>
      <c r="K7" s="21"/>
      <c r="L7" s="18" t="str">
        <f t="shared" ref="L7:L9" si="9">"сумма, тыс. руб."</f>
        <v>сумма, тыс. руб.</v>
      </c>
      <c r="M7" s="18" t="str">
        <f t="shared" ref="M7:M9" si="10">"основание возврата"</f>
        <v>основание возврата</v>
      </c>
    </row>
    <row r="8" spans="1:14" s="22" customFormat="1" ht="53.25" customHeight="1">
      <c r="A8" s="23"/>
      <c r="B8" s="23"/>
      <c r="C8" s="23"/>
      <c r="D8" s="19" t="str">
        <f t="shared" ref="D8:E8" si="11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1"/>
      <c r="F8" s="19" t="str">
        <f t="shared" ref="F8:G8" si="12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1"/>
      <c r="H8" s="23"/>
      <c r="I8" s="18" t="str">
        <f t="shared" ref="I8:I9" si="13">"дата операции"</f>
        <v>дата операции</v>
      </c>
      <c r="J8" s="18" t="str">
        <f t="shared" ref="J8:J9" si="14">"сумма, тыс. руб."</f>
        <v>сумма, тыс. руб.</v>
      </c>
      <c r="K8" s="18" t="str">
        <f t="shared" ref="K8:K9" si="15">"назначение платежа"</f>
        <v>назначение платежа</v>
      </c>
      <c r="L8" s="23"/>
      <c r="M8" s="23"/>
    </row>
    <row r="9" spans="1:14" s="22" customFormat="1" ht="30.75" customHeight="1">
      <c r="A9" s="24"/>
      <c r="B9" s="24"/>
      <c r="C9" s="24"/>
      <c r="D9" s="25" t="str">
        <f>"сумма, тыс. руб."</f>
        <v>сумма, тыс. руб.</v>
      </c>
      <c r="E9" s="25" t="str">
        <f>"наименование юридического лица"</f>
        <v>наименование юридического лица</v>
      </c>
      <c r="F9" s="25" t="str">
        <f>"сумма, тыс. руб."</f>
        <v>сумма, тыс. руб.</v>
      </c>
      <c r="G9" s="25" t="str">
        <f>"кол-во граждан"</f>
        <v>кол-во граждан</v>
      </c>
      <c r="H9" s="24"/>
      <c r="I9" s="24"/>
      <c r="J9" s="24"/>
      <c r="K9" s="24"/>
      <c r="L9" s="24"/>
      <c r="M9" s="24"/>
    </row>
    <row r="10" spans="1:14" s="22" customFormat="1">
      <c r="A10" s="26" t="s">
        <v>4</v>
      </c>
      <c r="B10" s="25" t="str">
        <f>"2"</f>
        <v>2</v>
      </c>
      <c r="C10" s="25" t="str">
        <f>"3"</f>
        <v>3</v>
      </c>
      <c r="D10" s="25" t="str">
        <f>"4"</f>
        <v>4</v>
      </c>
      <c r="E10" s="25" t="str">
        <f>"5"</f>
        <v>5</v>
      </c>
      <c r="F10" s="25" t="str">
        <f>"6"</f>
        <v>6</v>
      </c>
      <c r="G10" s="25" t="str">
        <f>"7"</f>
        <v>7</v>
      </c>
      <c r="H10" s="25" t="str">
        <f>"8"</f>
        <v>8</v>
      </c>
      <c r="I10" s="25" t="str">
        <f>"9"</f>
        <v>9</v>
      </c>
      <c r="J10" s="25" t="str">
        <f>"10"</f>
        <v>10</v>
      </c>
      <c r="K10" s="25" t="str">
        <f>"11"</f>
        <v>11</v>
      </c>
      <c r="L10" s="25" t="str">
        <f>"12"</f>
        <v>12</v>
      </c>
      <c r="M10" s="25" t="str">
        <f>"13"</f>
        <v>13</v>
      </c>
    </row>
    <row r="11" spans="1:14" ht="38.25">
      <c r="A11" s="8" t="s">
        <v>5</v>
      </c>
      <c r="B11" s="9" t="str">
        <f>"Региональное отделение Социалистической политической партии ""СПРАВЕДЛИВАЯ РОССИЯ - ПАТРИОТЫ - ЗА ПРАВДУ"" во Владимирской области"</f>
        <v>Региональное отделение Социалистической политической партии "СПРАВЕДЛИВАЯ РОССИЯ - ПАТРИОТЫ - ЗА ПРАВДУ" во Владимирской области</v>
      </c>
      <c r="C11" s="10"/>
      <c r="D11" s="10"/>
      <c r="E11" s="9" t="str">
        <f>""</f>
        <v/>
      </c>
      <c r="F11" s="10"/>
      <c r="G11" s="11"/>
      <c r="H11" s="10"/>
      <c r="I11" s="12" t="s">
        <v>6</v>
      </c>
      <c r="J11" s="10">
        <v>270</v>
      </c>
      <c r="K11" s="9" t="str">
        <f>"Оплата других работ/услуг"</f>
        <v>Оплата других работ/услуг</v>
      </c>
      <c r="L11" s="10"/>
      <c r="M11" s="9" t="str">
        <f>""</f>
        <v/>
      </c>
      <c r="N11" s="13"/>
    </row>
    <row r="12" spans="1:14" ht="25.5">
      <c r="A12" s="8" t="s">
        <v>7</v>
      </c>
      <c r="B12" s="9" t="str">
        <f>""</f>
        <v/>
      </c>
      <c r="C12" s="10"/>
      <c r="D12" s="10"/>
      <c r="E12" s="9" t="str">
        <f>""</f>
        <v/>
      </c>
      <c r="F12" s="10"/>
      <c r="G12" s="11"/>
      <c r="H12" s="10"/>
      <c r="I12" s="12" t="s">
        <v>8</v>
      </c>
      <c r="J12" s="10">
        <v>174</v>
      </c>
      <c r="K12" s="9" t="str">
        <f>"Изг. и распр. печатных и иных агит. материалов"</f>
        <v>Изг. и распр. печатных и иных агит. материалов</v>
      </c>
      <c r="L12" s="10"/>
      <c r="M12" s="9" t="str">
        <f>""</f>
        <v/>
      </c>
    </row>
    <row r="13" spans="1:14">
      <c r="A13" s="8" t="s">
        <v>7</v>
      </c>
      <c r="B13" s="9" t="str">
        <f>""</f>
        <v/>
      </c>
      <c r="C13" s="10"/>
      <c r="D13" s="10"/>
      <c r="E13" s="9" t="str">
        <f>""</f>
        <v/>
      </c>
      <c r="F13" s="10"/>
      <c r="G13" s="11"/>
      <c r="H13" s="10"/>
      <c r="I13" s="12" t="s">
        <v>9</v>
      </c>
      <c r="J13" s="10">
        <v>150</v>
      </c>
      <c r="K13" s="9" t="str">
        <f>"Оплата других работ/услуг"</f>
        <v>Оплата других работ/услуг</v>
      </c>
      <c r="L13" s="10"/>
      <c r="M13" s="9" t="str">
        <f>""</f>
        <v/>
      </c>
    </row>
    <row r="14" spans="1:14" ht="25.5">
      <c r="A14" s="8" t="s">
        <v>7</v>
      </c>
      <c r="B14" s="9" t="str">
        <f>""</f>
        <v/>
      </c>
      <c r="C14" s="10"/>
      <c r="D14" s="10"/>
      <c r="E14" s="9" t="str">
        <f>""</f>
        <v/>
      </c>
      <c r="F14" s="10"/>
      <c r="G14" s="11"/>
      <c r="H14" s="10"/>
      <c r="I14" s="12" t="s">
        <v>10</v>
      </c>
      <c r="J14" s="10">
        <v>115.2</v>
      </c>
      <c r="K14" s="9" t="str">
        <f>"Изг. и распр. печатных и иных агит. материалов"</f>
        <v>Изг. и распр. печатных и иных агит. материалов</v>
      </c>
      <c r="L14" s="10"/>
      <c r="M14" s="9" t="str">
        <f>""</f>
        <v/>
      </c>
    </row>
    <row r="15" spans="1:14">
      <c r="A15" s="8" t="s">
        <v>7</v>
      </c>
      <c r="B15" s="9" t="str">
        <f>""</f>
        <v/>
      </c>
      <c r="C15" s="10"/>
      <c r="D15" s="10"/>
      <c r="E15" s="9" t="str">
        <f>""</f>
        <v/>
      </c>
      <c r="F15" s="10"/>
      <c r="G15" s="11"/>
      <c r="H15" s="10"/>
      <c r="I15" s="12" t="s">
        <v>9</v>
      </c>
      <c r="J15" s="10">
        <v>86</v>
      </c>
      <c r="K15" s="9" t="str">
        <f>"Оплата других работ/услуг"</f>
        <v>Оплата других работ/услуг</v>
      </c>
      <c r="L15" s="10"/>
      <c r="M15" s="9" t="str">
        <f>""</f>
        <v/>
      </c>
    </row>
    <row r="16" spans="1:14" ht="25.5">
      <c r="A16" s="8" t="s">
        <v>7</v>
      </c>
      <c r="B16" s="9" t="str">
        <f>""</f>
        <v/>
      </c>
      <c r="C16" s="10"/>
      <c r="D16" s="10"/>
      <c r="E16" s="9" t="str">
        <f>""</f>
        <v/>
      </c>
      <c r="F16" s="10"/>
      <c r="G16" s="11"/>
      <c r="H16" s="10"/>
      <c r="I16" s="12" t="s">
        <v>10</v>
      </c>
      <c r="J16" s="10">
        <v>57</v>
      </c>
      <c r="K16" s="9" t="str">
        <f>"Изг. и распр. печатных и иных агит. материалов"</f>
        <v>Изг. и распр. печатных и иных агит. материалов</v>
      </c>
      <c r="L16" s="10"/>
      <c r="M16" s="9" t="str">
        <f>""</f>
        <v/>
      </c>
    </row>
    <row r="17" spans="1:14" ht="51">
      <c r="A17" s="7" t="s">
        <v>7</v>
      </c>
      <c r="B17" s="14" t="str">
        <f>"Итого по политической партии (Региональное отделение Социалистической политической партии ""СПРАВЕДЛИВАЯ РОССИЯ - ПАТРИОТЫ - ЗА ПРАВДУ"" во Владимирской области)"</f>
        <v>Итого по политической партии (Региональное отделение Социалистической политической партии "СПРАВЕДЛИВАЯ РОССИЯ - ПАТРИОТЫ - ЗА ПРАВДУ" во Владимирской области)</v>
      </c>
      <c r="C17" s="15">
        <v>2038.19</v>
      </c>
      <c r="D17" s="15">
        <v>0</v>
      </c>
      <c r="E17" s="14" t="str">
        <f>""</f>
        <v/>
      </c>
      <c r="F17" s="15">
        <v>0</v>
      </c>
      <c r="G17" s="16"/>
      <c r="H17" s="15">
        <v>1013.12</v>
      </c>
      <c r="I17" s="17"/>
      <c r="J17" s="15">
        <v>852.2</v>
      </c>
      <c r="K17" s="14" t="str">
        <f>""</f>
        <v/>
      </c>
      <c r="L17" s="15">
        <v>0</v>
      </c>
      <c r="M17" s="14" t="str">
        <f>""</f>
        <v/>
      </c>
    </row>
    <row r="18" spans="1:14" ht="38.25">
      <c r="A18" s="8" t="s">
        <v>11</v>
      </c>
      <c r="B18" s="9" t="str">
        <f>"ВЛАДИМИРСКОЕ РЕГИОНАЛЬНОЕ ОТДЕЛЕНИЕ политической партии ""КОММУНИСТИЧЕСКАЯ ПАРТИЯ РОССИЙСКОЙ ФЕДЕРАЦИИ"""</f>
        <v>ВЛАДИМИРСКОЕ РЕГИОНАЛЬНОЕ ОТДЕЛЕНИЕ политической партии "КОММУНИСТИЧЕСКАЯ ПАРТИЯ РОССИЙСКОЙ ФЕДЕРАЦИИ"</v>
      </c>
      <c r="C18" s="10">
        <v>529.20000000000005</v>
      </c>
      <c r="D18" s="10"/>
      <c r="E18" s="9" t="str">
        <f>""</f>
        <v/>
      </c>
      <c r="F18" s="10"/>
      <c r="G18" s="11"/>
      <c r="H18" s="10">
        <v>529.20000000000005</v>
      </c>
      <c r="I18" s="12" t="s">
        <v>12</v>
      </c>
      <c r="J18" s="10">
        <v>529.20000000000005</v>
      </c>
      <c r="K18" s="9" t="str">
        <f>"Изг. и распр. печатных и иных агит. материалов"</f>
        <v>Изг. и распр. печатных и иных агит. материалов</v>
      </c>
      <c r="L18" s="10"/>
      <c r="M18" s="9" t="str">
        <f>""</f>
        <v/>
      </c>
      <c r="N18" s="13"/>
    </row>
    <row r="19" spans="1:14" ht="51">
      <c r="A19" s="7" t="s">
        <v>7</v>
      </c>
      <c r="B19" s="14" t="str">
        <f>"Итого по политической партии (ВЛАДИМИРСКОЕ РЕГИОНАЛЬНОЕ ОТДЕЛЕНИЕ политической партии ""КОММУНИСТИЧЕСКАЯ ПАРТИЯ РОССИЙСКОЙ ФЕДЕРАЦИИ"")"</f>
        <v>Итого по политической партии (ВЛАДИМИРСКОЕ РЕГИОНАЛЬНОЕ ОТДЕЛЕНИЕ политической партии "КОММУНИСТИЧЕСКАЯ ПАРТИЯ РОССИЙСКОЙ ФЕДЕРАЦИИ")</v>
      </c>
      <c r="C19" s="15">
        <v>529.20000000000005</v>
      </c>
      <c r="D19" s="15">
        <v>0</v>
      </c>
      <c r="E19" s="14" t="str">
        <f>""</f>
        <v/>
      </c>
      <c r="F19" s="15">
        <v>0</v>
      </c>
      <c r="G19" s="16"/>
      <c r="H19" s="15">
        <v>529.20000000000005</v>
      </c>
      <c r="I19" s="17"/>
      <c r="J19" s="15">
        <v>529.20000000000005</v>
      </c>
      <c r="K19" s="14" t="str">
        <f>""</f>
        <v/>
      </c>
      <c r="L19" s="15">
        <v>0</v>
      </c>
      <c r="M19" s="14" t="str">
        <f>""</f>
        <v/>
      </c>
    </row>
    <row r="20" spans="1:14" ht="25.5">
      <c r="A20" s="8" t="s">
        <v>13</v>
      </c>
      <c r="B20" s="9" t="str">
        <f>"Региональное отделение во Владимирской области Политической партии ""НОВЫЕ ЛЮДИ"""</f>
        <v>Региональное отделение во Владимирской области Политической партии "НОВЫЕ ЛЮДИ"</v>
      </c>
      <c r="C20" s="10"/>
      <c r="D20" s="10"/>
      <c r="E20" s="9" t="str">
        <f>""</f>
        <v/>
      </c>
      <c r="F20" s="10"/>
      <c r="G20" s="11"/>
      <c r="H20" s="10"/>
      <c r="I20" s="12" t="s">
        <v>6</v>
      </c>
      <c r="J20" s="10">
        <v>1523.95</v>
      </c>
      <c r="K20" s="9" t="str">
        <f>"Изг. и распр. печатных и иных агит. материалов"</f>
        <v>Изг. и распр. печатных и иных агит. материалов</v>
      </c>
      <c r="L20" s="10"/>
      <c r="M20" s="9" t="str">
        <f>""</f>
        <v/>
      </c>
      <c r="N20" s="13"/>
    </row>
    <row r="21" spans="1:14" ht="25.5">
      <c r="A21" s="8" t="s">
        <v>7</v>
      </c>
      <c r="B21" s="9" t="str">
        <f>""</f>
        <v/>
      </c>
      <c r="C21" s="10"/>
      <c r="D21" s="10"/>
      <c r="E21" s="9" t="str">
        <f>""</f>
        <v/>
      </c>
      <c r="F21" s="10"/>
      <c r="G21" s="11"/>
      <c r="H21" s="10"/>
      <c r="I21" s="12" t="s">
        <v>14</v>
      </c>
      <c r="J21" s="10">
        <v>603.87</v>
      </c>
      <c r="K21" s="9" t="str">
        <f>"Изг. и распр. печатных и иных агит. материалов"</f>
        <v>Изг. и распр. печатных и иных агит. материалов</v>
      </c>
      <c r="L21" s="10"/>
      <c r="M21" s="9" t="str">
        <f>""</f>
        <v/>
      </c>
    </row>
    <row r="22" spans="1:14" ht="25.5">
      <c r="A22" s="8" t="s">
        <v>7</v>
      </c>
      <c r="B22" s="9" t="str">
        <f>""</f>
        <v/>
      </c>
      <c r="C22" s="10"/>
      <c r="D22" s="10"/>
      <c r="E22" s="9" t="str">
        <f>""</f>
        <v/>
      </c>
      <c r="F22" s="10"/>
      <c r="G22" s="11"/>
      <c r="H22" s="10"/>
      <c r="I22" s="12" t="s">
        <v>15</v>
      </c>
      <c r="J22" s="10">
        <v>529.20000000000005</v>
      </c>
      <c r="K22" s="9" t="str">
        <f>"Изг. и распр. печатных и иных агит. материалов"</f>
        <v>Изг. и распр. печатных и иных агит. материалов</v>
      </c>
      <c r="L22" s="10"/>
      <c r="M22" s="9" t="str">
        <f>""</f>
        <v/>
      </c>
    </row>
    <row r="23" spans="1:14">
      <c r="A23" s="8" t="s">
        <v>7</v>
      </c>
      <c r="B23" s="9" t="str">
        <f>""</f>
        <v/>
      </c>
      <c r="C23" s="10"/>
      <c r="D23" s="10"/>
      <c r="E23" s="9" t="str">
        <f>""</f>
        <v/>
      </c>
      <c r="F23" s="10"/>
      <c r="G23" s="11"/>
      <c r="H23" s="10"/>
      <c r="I23" s="12" t="s">
        <v>14</v>
      </c>
      <c r="J23" s="10">
        <v>290</v>
      </c>
      <c r="K23" s="9" t="str">
        <f>"Оплата других работ/услуг"</f>
        <v>Оплата других работ/услуг</v>
      </c>
      <c r="L23" s="10"/>
      <c r="M23" s="9" t="str">
        <f>""</f>
        <v/>
      </c>
    </row>
    <row r="24" spans="1:14">
      <c r="A24" s="8" t="s">
        <v>7</v>
      </c>
      <c r="B24" s="9" t="str">
        <f>""</f>
        <v/>
      </c>
      <c r="C24" s="10"/>
      <c r="D24" s="10"/>
      <c r="E24" s="9" t="str">
        <f>""</f>
        <v/>
      </c>
      <c r="F24" s="10"/>
      <c r="G24" s="11"/>
      <c r="H24" s="10"/>
      <c r="I24" s="12" t="s">
        <v>16</v>
      </c>
      <c r="J24" s="10">
        <v>210</v>
      </c>
      <c r="K24" s="9" t="str">
        <f>"Оплата других работ/услуг"</f>
        <v>Оплата других работ/услуг</v>
      </c>
      <c r="L24" s="10"/>
      <c r="M24" s="9" t="str">
        <f>""</f>
        <v/>
      </c>
    </row>
    <row r="25" spans="1:14">
      <c r="A25" s="8" t="s">
        <v>7</v>
      </c>
      <c r="B25" s="9" t="str">
        <f>""</f>
        <v/>
      </c>
      <c r="C25" s="10"/>
      <c r="D25" s="10"/>
      <c r="E25" s="9" t="str">
        <f>""</f>
        <v/>
      </c>
      <c r="F25" s="10"/>
      <c r="G25" s="11"/>
      <c r="H25" s="10"/>
      <c r="I25" s="12" t="s">
        <v>16</v>
      </c>
      <c r="J25" s="10">
        <v>210</v>
      </c>
      <c r="K25" s="9" t="str">
        <f>"Оплата других работ/услуг"</f>
        <v>Оплата других работ/услуг</v>
      </c>
      <c r="L25" s="10"/>
      <c r="M25" s="9" t="str">
        <f>""</f>
        <v/>
      </c>
    </row>
    <row r="26" spans="1:14">
      <c r="A26" s="8" t="s">
        <v>7</v>
      </c>
      <c r="B26" s="9" t="str">
        <f>""</f>
        <v/>
      </c>
      <c r="C26" s="10"/>
      <c r="D26" s="10"/>
      <c r="E26" s="9" t="str">
        <f>""</f>
        <v/>
      </c>
      <c r="F26" s="10"/>
      <c r="G26" s="11"/>
      <c r="H26" s="10"/>
      <c r="I26" s="12" t="s">
        <v>17</v>
      </c>
      <c r="J26" s="10">
        <v>210</v>
      </c>
      <c r="K26" s="9" t="str">
        <f>"Оплата других работ/услуг"</f>
        <v>Оплата других работ/услуг</v>
      </c>
      <c r="L26" s="10"/>
      <c r="M26" s="9" t="str">
        <f>""</f>
        <v/>
      </c>
    </row>
    <row r="27" spans="1:14">
      <c r="A27" s="8" t="s">
        <v>7</v>
      </c>
      <c r="B27" s="9" t="str">
        <f>""</f>
        <v/>
      </c>
      <c r="C27" s="10"/>
      <c r="D27" s="10"/>
      <c r="E27" s="9" t="str">
        <f>""</f>
        <v/>
      </c>
      <c r="F27" s="10"/>
      <c r="G27" s="11"/>
      <c r="H27" s="10"/>
      <c r="I27" s="12" t="s">
        <v>16</v>
      </c>
      <c r="J27" s="10">
        <v>210</v>
      </c>
      <c r="K27" s="9" t="str">
        <f>"Оплата других работ/услуг"</f>
        <v>Оплата других работ/услуг</v>
      </c>
      <c r="L27" s="10"/>
      <c r="M27" s="9" t="str">
        <f>""</f>
        <v/>
      </c>
    </row>
    <row r="28" spans="1:14">
      <c r="A28" s="8" t="s">
        <v>7</v>
      </c>
      <c r="B28" s="9" t="str">
        <f>""</f>
        <v/>
      </c>
      <c r="C28" s="10"/>
      <c r="D28" s="10"/>
      <c r="E28" s="9" t="str">
        <f>""</f>
        <v/>
      </c>
      <c r="F28" s="10"/>
      <c r="G28" s="11"/>
      <c r="H28" s="10"/>
      <c r="I28" s="12" t="s">
        <v>16</v>
      </c>
      <c r="J28" s="10">
        <v>207.5</v>
      </c>
      <c r="K28" s="9" t="str">
        <f>"Оплата других работ/услуг"</f>
        <v>Оплата других работ/услуг</v>
      </c>
      <c r="L28" s="10"/>
      <c r="M28" s="9" t="str">
        <f>""</f>
        <v/>
      </c>
    </row>
    <row r="29" spans="1:14">
      <c r="A29" s="8" t="s">
        <v>7</v>
      </c>
      <c r="B29" s="9" t="str">
        <f>""</f>
        <v/>
      </c>
      <c r="C29" s="10"/>
      <c r="D29" s="10"/>
      <c r="E29" s="9" t="str">
        <f>""</f>
        <v/>
      </c>
      <c r="F29" s="10"/>
      <c r="G29" s="11"/>
      <c r="H29" s="10"/>
      <c r="I29" s="12" t="s">
        <v>16</v>
      </c>
      <c r="J29" s="10">
        <v>207</v>
      </c>
      <c r="K29" s="9" t="str">
        <f>"Оплата других работ/услуг"</f>
        <v>Оплата других работ/услуг</v>
      </c>
      <c r="L29" s="10"/>
      <c r="M29" s="9" t="str">
        <f>""</f>
        <v/>
      </c>
    </row>
    <row r="30" spans="1:14">
      <c r="A30" s="8" t="s">
        <v>7</v>
      </c>
      <c r="B30" s="9" t="str">
        <f>""</f>
        <v/>
      </c>
      <c r="C30" s="10"/>
      <c r="D30" s="10"/>
      <c r="E30" s="9" t="str">
        <f>""</f>
        <v/>
      </c>
      <c r="F30" s="10"/>
      <c r="G30" s="11"/>
      <c r="H30" s="10"/>
      <c r="I30" s="12" t="s">
        <v>16</v>
      </c>
      <c r="J30" s="10">
        <v>205</v>
      </c>
      <c r="K30" s="9" t="str">
        <f>"Оплата других работ/услуг"</f>
        <v>Оплата других работ/услуг</v>
      </c>
      <c r="L30" s="10"/>
      <c r="M30" s="9" t="str">
        <f>""</f>
        <v/>
      </c>
    </row>
    <row r="31" spans="1:14">
      <c r="A31" s="8" t="s">
        <v>7</v>
      </c>
      <c r="B31" s="9" t="str">
        <f>""</f>
        <v/>
      </c>
      <c r="C31" s="10"/>
      <c r="D31" s="10"/>
      <c r="E31" s="9" t="str">
        <f>""</f>
        <v/>
      </c>
      <c r="F31" s="10"/>
      <c r="G31" s="11"/>
      <c r="H31" s="10"/>
      <c r="I31" s="12" t="s">
        <v>18</v>
      </c>
      <c r="J31" s="10">
        <v>200</v>
      </c>
      <c r="K31" s="9" t="str">
        <f>"Оплата других работ/услуг"</f>
        <v>Оплата других работ/услуг</v>
      </c>
      <c r="L31" s="10"/>
      <c r="M31" s="9" t="str">
        <f>""</f>
        <v/>
      </c>
    </row>
    <row r="32" spans="1:14">
      <c r="A32" s="8" t="s">
        <v>7</v>
      </c>
      <c r="B32" s="9" t="str">
        <f>""</f>
        <v/>
      </c>
      <c r="C32" s="10"/>
      <c r="D32" s="10"/>
      <c r="E32" s="9" t="str">
        <f>""</f>
        <v/>
      </c>
      <c r="F32" s="10"/>
      <c r="G32" s="11"/>
      <c r="H32" s="10"/>
      <c r="I32" s="12" t="s">
        <v>18</v>
      </c>
      <c r="J32" s="10">
        <v>200</v>
      </c>
      <c r="K32" s="9" t="str">
        <f>"Оплата других работ/услуг"</f>
        <v>Оплата других работ/услуг</v>
      </c>
      <c r="L32" s="10"/>
      <c r="M32" s="9" t="str">
        <f>""</f>
        <v/>
      </c>
    </row>
    <row r="33" spans="1:14">
      <c r="A33" s="8" t="s">
        <v>7</v>
      </c>
      <c r="B33" s="9" t="str">
        <f>""</f>
        <v/>
      </c>
      <c r="C33" s="10"/>
      <c r="D33" s="10"/>
      <c r="E33" s="9" t="str">
        <f>""</f>
        <v/>
      </c>
      <c r="F33" s="10"/>
      <c r="G33" s="11"/>
      <c r="H33" s="10"/>
      <c r="I33" s="12" t="s">
        <v>14</v>
      </c>
      <c r="J33" s="10">
        <v>150</v>
      </c>
      <c r="K33" s="9" t="str">
        <f>"Оплата других работ/услуг"</f>
        <v>Оплата других работ/услуг</v>
      </c>
      <c r="L33" s="10"/>
      <c r="M33" s="9" t="str">
        <f>""</f>
        <v/>
      </c>
    </row>
    <row r="34" spans="1:14" ht="25.5">
      <c r="A34" s="8" t="s">
        <v>7</v>
      </c>
      <c r="B34" s="9" t="str">
        <f>""</f>
        <v/>
      </c>
      <c r="C34" s="10"/>
      <c r="D34" s="10"/>
      <c r="E34" s="9" t="str">
        <f>""</f>
        <v/>
      </c>
      <c r="F34" s="10"/>
      <c r="G34" s="11"/>
      <c r="H34" s="10"/>
      <c r="I34" s="12" t="s">
        <v>10</v>
      </c>
      <c r="J34" s="10">
        <v>141</v>
      </c>
      <c r="K34" s="9" t="str">
        <f>"Изг. и распр. печатных и иных агит. материалов"</f>
        <v>Изг. и распр. печатных и иных агит. материалов</v>
      </c>
      <c r="L34" s="10"/>
      <c r="M34" s="9" t="str">
        <f>""</f>
        <v/>
      </c>
    </row>
    <row r="35" spans="1:14" ht="38.25">
      <c r="A35" s="7" t="s">
        <v>7</v>
      </c>
      <c r="B35" s="14" t="str">
        <f>"Итого по политической партии (Региональное отделение во Владимирской области Политической партии ""НОВЫЕ ЛЮДИ"")"</f>
        <v>Итого по политической партии (Региональное отделение во Владимирской области Политической партии "НОВЫЕ ЛЮДИ")</v>
      </c>
      <c r="C35" s="15">
        <v>6165</v>
      </c>
      <c r="D35" s="15">
        <v>0</v>
      </c>
      <c r="E35" s="14" t="str">
        <f>""</f>
        <v/>
      </c>
      <c r="F35" s="15">
        <v>0</v>
      </c>
      <c r="G35" s="16"/>
      <c r="H35" s="15">
        <v>5157.08</v>
      </c>
      <c r="I35" s="17"/>
      <c r="J35" s="15">
        <v>5097.5200000000004</v>
      </c>
      <c r="K35" s="14" t="str">
        <f>""</f>
        <v/>
      </c>
      <c r="L35" s="15">
        <v>0</v>
      </c>
      <c r="M35" s="14" t="str">
        <f>""</f>
        <v/>
      </c>
    </row>
    <row r="36" spans="1:14" ht="54" customHeight="1">
      <c r="A36" s="8" t="s">
        <v>19</v>
      </c>
      <c r="B36" s="9" t="str">
        <f>"Владимирское региональное отделение Всероссийской политической партии ""ЕДИНАЯ РОССИЯ"""</f>
        <v>Владимирское региональное отделение Всероссийской политической партии "ЕДИНАЯ РОССИЯ"</v>
      </c>
      <c r="C36" s="10"/>
      <c r="D36" s="10">
        <v>4000</v>
      </c>
      <c r="E36" s="9" t="str">
        <f>"ОАО  Владимирский комбинат хлебопродуктов ""МУКОМОЛ"""</f>
        <v>ОАО  Владимирский комбинат хлебопродуктов "МУКОМОЛ"</v>
      </c>
      <c r="F36" s="10"/>
      <c r="G36" s="11"/>
      <c r="H36" s="10"/>
      <c r="I36" s="12" t="s">
        <v>10</v>
      </c>
      <c r="J36" s="10">
        <v>600</v>
      </c>
      <c r="K36" s="9" t="str">
        <f>"Оплата других работ/услуг"</f>
        <v>Оплата других работ/услуг</v>
      </c>
      <c r="L36" s="10"/>
      <c r="M36" s="9" t="str">
        <f>""</f>
        <v/>
      </c>
      <c r="N36" s="13"/>
    </row>
    <row r="37" spans="1:14">
      <c r="A37" s="8" t="s">
        <v>7</v>
      </c>
      <c r="B37" s="9" t="str">
        <f>""</f>
        <v/>
      </c>
      <c r="C37" s="10"/>
      <c r="D37" s="10">
        <v>2500</v>
      </c>
      <c r="E37" s="9" t="str">
        <f>"ООО ""ЭЛИЗ"""</f>
        <v>ООО "ЭЛИЗ"</v>
      </c>
      <c r="F37" s="10"/>
      <c r="G37" s="11"/>
      <c r="H37" s="10"/>
      <c r="I37" s="12" t="s">
        <v>10</v>
      </c>
      <c r="J37" s="10">
        <v>550</v>
      </c>
      <c r="K37" s="9" t="str">
        <f>"Оплата других работ/услуг"</f>
        <v>Оплата других работ/услуг</v>
      </c>
      <c r="L37" s="10"/>
      <c r="M37" s="9" t="str">
        <f>""</f>
        <v/>
      </c>
    </row>
    <row r="38" spans="1:14" ht="25.5">
      <c r="A38" s="8" t="s">
        <v>7</v>
      </c>
      <c r="B38" s="9" t="str">
        <f>""</f>
        <v/>
      </c>
      <c r="C38" s="10"/>
      <c r="D38" s="10">
        <v>1000</v>
      </c>
      <c r="E38" s="9" t="str">
        <f>"ООО ""ВИП"""</f>
        <v>ООО "ВИП"</v>
      </c>
      <c r="F38" s="10"/>
      <c r="G38" s="11"/>
      <c r="H38" s="10"/>
      <c r="I38" s="12" t="s">
        <v>17</v>
      </c>
      <c r="J38" s="10">
        <v>486</v>
      </c>
      <c r="K38" s="9" t="str">
        <f>"Изг. и распр. печатных и иных агит. материалов"</f>
        <v>Изг. и распр. печатных и иных агит. материалов</v>
      </c>
      <c r="L38" s="10"/>
      <c r="M38" s="9" t="str">
        <f>""</f>
        <v/>
      </c>
    </row>
    <row r="39" spans="1:14">
      <c r="A39" s="8" t="s">
        <v>7</v>
      </c>
      <c r="B39" s="9" t="str">
        <f>""</f>
        <v/>
      </c>
      <c r="C39" s="10"/>
      <c r="D39" s="10"/>
      <c r="E39" s="9" t="str">
        <f>""</f>
        <v/>
      </c>
      <c r="F39" s="10"/>
      <c r="G39" s="11"/>
      <c r="H39" s="10"/>
      <c r="I39" s="12" t="s">
        <v>10</v>
      </c>
      <c r="J39" s="10">
        <v>400</v>
      </c>
      <c r="K39" s="9" t="str">
        <f>"Оплата других работ/услуг"</f>
        <v>Оплата других работ/услуг</v>
      </c>
      <c r="L39" s="10"/>
      <c r="M39" s="9" t="str">
        <f>""</f>
        <v/>
      </c>
    </row>
    <row r="40" spans="1:14">
      <c r="A40" s="8" t="s">
        <v>7</v>
      </c>
      <c r="B40" s="9" t="str">
        <f>""</f>
        <v/>
      </c>
      <c r="C40" s="10"/>
      <c r="D40" s="10"/>
      <c r="E40" s="9" t="str">
        <f>""</f>
        <v/>
      </c>
      <c r="F40" s="10"/>
      <c r="G40" s="11"/>
      <c r="H40" s="10"/>
      <c r="I40" s="12" t="s">
        <v>15</v>
      </c>
      <c r="J40" s="10">
        <v>400</v>
      </c>
      <c r="K40" s="9" t="str">
        <f>"Оплата других работ/услуг"</f>
        <v>Оплата других работ/услуг</v>
      </c>
      <c r="L40" s="10"/>
      <c r="M40" s="9" t="str">
        <f>""</f>
        <v/>
      </c>
    </row>
    <row r="41" spans="1:14">
      <c r="A41" s="8" t="s">
        <v>7</v>
      </c>
      <c r="B41" s="9" t="str">
        <f>""</f>
        <v/>
      </c>
      <c r="C41" s="10"/>
      <c r="D41" s="10"/>
      <c r="E41" s="9" t="str">
        <f>""</f>
        <v/>
      </c>
      <c r="F41" s="10"/>
      <c r="G41" s="11"/>
      <c r="H41" s="10"/>
      <c r="I41" s="12" t="s">
        <v>15</v>
      </c>
      <c r="J41" s="10">
        <v>400</v>
      </c>
      <c r="K41" s="9" t="str">
        <f>"Оплата других работ/услуг"</f>
        <v>Оплата других работ/услуг</v>
      </c>
      <c r="L41" s="10"/>
      <c r="M41" s="9" t="str">
        <f>""</f>
        <v/>
      </c>
    </row>
    <row r="42" spans="1:14">
      <c r="A42" s="8" t="s">
        <v>7</v>
      </c>
      <c r="B42" s="9" t="str">
        <f>""</f>
        <v/>
      </c>
      <c r="C42" s="10"/>
      <c r="D42" s="10"/>
      <c r="E42" s="9" t="str">
        <f>""</f>
        <v/>
      </c>
      <c r="F42" s="10"/>
      <c r="G42" s="11"/>
      <c r="H42" s="10"/>
      <c r="I42" s="12" t="s">
        <v>15</v>
      </c>
      <c r="J42" s="10">
        <v>400</v>
      </c>
      <c r="K42" s="9" t="str">
        <f>"Оплата других работ/услуг"</f>
        <v>Оплата других работ/услуг</v>
      </c>
      <c r="L42" s="10"/>
      <c r="M42" s="9" t="str">
        <f>""</f>
        <v/>
      </c>
    </row>
    <row r="43" spans="1:14">
      <c r="A43" s="8" t="s">
        <v>7</v>
      </c>
      <c r="B43" s="9" t="str">
        <f>""</f>
        <v/>
      </c>
      <c r="C43" s="10"/>
      <c r="D43" s="10"/>
      <c r="E43" s="9" t="str">
        <f>""</f>
        <v/>
      </c>
      <c r="F43" s="10"/>
      <c r="G43" s="11"/>
      <c r="H43" s="10"/>
      <c r="I43" s="12" t="s">
        <v>10</v>
      </c>
      <c r="J43" s="10">
        <v>299.25</v>
      </c>
      <c r="K43" s="9" t="str">
        <f>"Оплата других работ/услуг"</f>
        <v>Оплата других работ/услуг</v>
      </c>
      <c r="L43" s="10"/>
      <c r="M43" s="9" t="str">
        <f>""</f>
        <v/>
      </c>
    </row>
    <row r="44" spans="1:14">
      <c r="A44" s="8" t="s">
        <v>7</v>
      </c>
      <c r="B44" s="9" t="str">
        <f>""</f>
        <v/>
      </c>
      <c r="C44" s="10"/>
      <c r="D44" s="10"/>
      <c r="E44" s="9" t="str">
        <f>""</f>
        <v/>
      </c>
      <c r="F44" s="10"/>
      <c r="G44" s="11"/>
      <c r="H44" s="10"/>
      <c r="I44" s="12" t="s">
        <v>15</v>
      </c>
      <c r="J44" s="10">
        <v>280</v>
      </c>
      <c r="K44" s="9" t="str">
        <f>"Оплата других работ/услуг"</f>
        <v>Оплата других работ/услуг</v>
      </c>
      <c r="L44" s="10"/>
      <c r="M44" s="9" t="str">
        <f>""</f>
        <v/>
      </c>
    </row>
    <row r="45" spans="1:14" ht="25.5">
      <c r="A45" s="8" t="s">
        <v>7</v>
      </c>
      <c r="B45" s="9" t="str">
        <f>""</f>
        <v/>
      </c>
      <c r="C45" s="10"/>
      <c r="D45" s="10"/>
      <c r="E45" s="9" t="str">
        <f>""</f>
        <v/>
      </c>
      <c r="F45" s="10"/>
      <c r="G45" s="11"/>
      <c r="H45" s="10"/>
      <c r="I45" s="12" t="s">
        <v>20</v>
      </c>
      <c r="J45" s="10">
        <v>270</v>
      </c>
      <c r="K45" s="9" t="str">
        <f>"Изг. и распр. печатных и иных агит. материалов"</f>
        <v>Изг. и распр. печатных и иных агит. материалов</v>
      </c>
      <c r="L45" s="10"/>
      <c r="M45" s="9" t="str">
        <f>""</f>
        <v/>
      </c>
    </row>
    <row r="46" spans="1:14" ht="25.5">
      <c r="A46" s="8" t="s">
        <v>7</v>
      </c>
      <c r="B46" s="9" t="str">
        <f>""</f>
        <v/>
      </c>
      <c r="C46" s="10"/>
      <c r="D46" s="10"/>
      <c r="E46" s="9" t="str">
        <f>""</f>
        <v/>
      </c>
      <c r="F46" s="10"/>
      <c r="G46" s="11"/>
      <c r="H46" s="10"/>
      <c r="I46" s="12" t="s">
        <v>20</v>
      </c>
      <c r="J46" s="10">
        <v>232.5</v>
      </c>
      <c r="K46" s="9" t="str">
        <f>"Изг. и распр. печатных и иных агит. материалов"</f>
        <v>Изг. и распр. печатных и иных агит. материалов</v>
      </c>
      <c r="L46" s="10"/>
      <c r="M46" s="9" t="str">
        <f>""</f>
        <v/>
      </c>
    </row>
    <row r="47" spans="1:14" ht="25.5">
      <c r="A47" s="8" t="s">
        <v>7</v>
      </c>
      <c r="B47" s="9" t="str">
        <f>""</f>
        <v/>
      </c>
      <c r="C47" s="10"/>
      <c r="D47" s="10"/>
      <c r="E47" s="9" t="str">
        <f>""</f>
        <v/>
      </c>
      <c r="F47" s="10"/>
      <c r="G47" s="11"/>
      <c r="H47" s="10"/>
      <c r="I47" s="12" t="s">
        <v>21</v>
      </c>
      <c r="J47" s="10">
        <v>224</v>
      </c>
      <c r="K47" s="9" t="str">
        <f>"Изг. и распр. печатных и иных агит. материалов"</f>
        <v>Изг. и распр. печатных и иных агит. материалов</v>
      </c>
      <c r="L47" s="10"/>
      <c r="M47" s="9" t="str">
        <f>""</f>
        <v/>
      </c>
    </row>
    <row r="48" spans="1:14">
      <c r="A48" s="8" t="s">
        <v>7</v>
      </c>
      <c r="B48" s="9" t="str">
        <f>""</f>
        <v/>
      </c>
      <c r="C48" s="10"/>
      <c r="D48" s="10"/>
      <c r="E48" s="9" t="str">
        <f>""</f>
        <v/>
      </c>
      <c r="F48" s="10"/>
      <c r="G48" s="11"/>
      <c r="H48" s="10"/>
      <c r="I48" s="12" t="s">
        <v>15</v>
      </c>
      <c r="J48" s="10">
        <v>200</v>
      </c>
      <c r="K48" s="9" t="str">
        <f>"Оплата других работ/услуг"</f>
        <v>Оплата других работ/услуг</v>
      </c>
      <c r="L48" s="10"/>
      <c r="M48" s="9" t="str">
        <f>""</f>
        <v/>
      </c>
    </row>
    <row r="49" spans="1:13">
      <c r="A49" s="8" t="s">
        <v>7</v>
      </c>
      <c r="B49" s="9" t="str">
        <f>""</f>
        <v/>
      </c>
      <c r="C49" s="10"/>
      <c r="D49" s="10"/>
      <c r="E49" s="9" t="str">
        <f>""</f>
        <v/>
      </c>
      <c r="F49" s="10"/>
      <c r="G49" s="11"/>
      <c r="H49" s="10"/>
      <c r="I49" s="12" t="s">
        <v>15</v>
      </c>
      <c r="J49" s="10">
        <v>189.15</v>
      </c>
      <c r="K49" s="9" t="str">
        <f>"Оплата других работ/услуг"</f>
        <v>Оплата других работ/услуг</v>
      </c>
      <c r="L49" s="10"/>
      <c r="M49" s="9" t="str">
        <f>""</f>
        <v/>
      </c>
    </row>
    <row r="50" spans="1:13">
      <c r="A50" s="8" t="s">
        <v>7</v>
      </c>
      <c r="B50" s="9" t="str">
        <f>""</f>
        <v/>
      </c>
      <c r="C50" s="10"/>
      <c r="D50" s="10"/>
      <c r="E50" s="9" t="str">
        <f>""</f>
        <v/>
      </c>
      <c r="F50" s="10"/>
      <c r="G50" s="11"/>
      <c r="H50" s="10"/>
      <c r="I50" s="12" t="s">
        <v>10</v>
      </c>
      <c r="J50" s="10">
        <v>180</v>
      </c>
      <c r="K50" s="9" t="str">
        <f>"Оплата других работ/услуг"</f>
        <v>Оплата других работ/услуг</v>
      </c>
      <c r="L50" s="10"/>
      <c r="M50" s="9" t="str">
        <f>""</f>
        <v/>
      </c>
    </row>
    <row r="51" spans="1:13">
      <c r="A51" s="8" t="s">
        <v>7</v>
      </c>
      <c r="B51" s="9" t="str">
        <f>""</f>
        <v/>
      </c>
      <c r="C51" s="10"/>
      <c r="D51" s="10"/>
      <c r="E51" s="9" t="str">
        <f>""</f>
        <v/>
      </c>
      <c r="F51" s="10"/>
      <c r="G51" s="11"/>
      <c r="H51" s="10"/>
      <c r="I51" s="12" t="s">
        <v>15</v>
      </c>
      <c r="J51" s="10">
        <v>150</v>
      </c>
      <c r="K51" s="9" t="str">
        <f>"Оплата других работ/услуг"</f>
        <v>Оплата других работ/услуг</v>
      </c>
      <c r="L51" s="10"/>
      <c r="M51" s="9" t="str">
        <f>""</f>
        <v/>
      </c>
    </row>
    <row r="52" spans="1:13" ht="25.5">
      <c r="A52" s="8" t="s">
        <v>7</v>
      </c>
      <c r="B52" s="9" t="str">
        <f>""</f>
        <v/>
      </c>
      <c r="C52" s="10"/>
      <c r="D52" s="10"/>
      <c r="E52" s="9" t="str">
        <f>""</f>
        <v/>
      </c>
      <c r="F52" s="10"/>
      <c r="G52" s="11"/>
      <c r="H52" s="10"/>
      <c r="I52" s="12" t="s">
        <v>8</v>
      </c>
      <c r="J52" s="10">
        <v>127.13</v>
      </c>
      <c r="K52" s="9" t="str">
        <f>"Изг. и распр. печатных и иных агит. материалов"</f>
        <v>Изг. и распр. печатных и иных агит. материалов</v>
      </c>
      <c r="L52" s="10"/>
      <c r="M52" s="9" t="str">
        <f>""</f>
        <v/>
      </c>
    </row>
    <row r="53" spans="1:13">
      <c r="A53" s="8" t="s">
        <v>7</v>
      </c>
      <c r="B53" s="9" t="str">
        <f>""</f>
        <v/>
      </c>
      <c r="C53" s="10"/>
      <c r="D53" s="10"/>
      <c r="E53" s="9" t="str">
        <f>""</f>
        <v/>
      </c>
      <c r="F53" s="10"/>
      <c r="G53" s="11"/>
      <c r="H53" s="10"/>
      <c r="I53" s="12" t="s">
        <v>10</v>
      </c>
      <c r="J53" s="10">
        <v>125</v>
      </c>
      <c r="K53" s="9" t="str">
        <f>"Оплата других работ/услуг"</f>
        <v>Оплата других работ/услуг</v>
      </c>
      <c r="L53" s="10"/>
      <c r="M53" s="9" t="str">
        <f>""</f>
        <v/>
      </c>
    </row>
    <row r="54" spans="1:13">
      <c r="A54" s="8" t="s">
        <v>7</v>
      </c>
      <c r="B54" s="9" t="str">
        <f>""</f>
        <v/>
      </c>
      <c r="C54" s="10"/>
      <c r="D54" s="10"/>
      <c r="E54" s="9" t="str">
        <f>""</f>
        <v/>
      </c>
      <c r="F54" s="10"/>
      <c r="G54" s="11"/>
      <c r="H54" s="10"/>
      <c r="I54" s="12" t="s">
        <v>15</v>
      </c>
      <c r="J54" s="10">
        <v>110</v>
      </c>
      <c r="K54" s="9" t="str">
        <f>"Оплата других работ/услуг"</f>
        <v>Оплата других работ/услуг</v>
      </c>
      <c r="L54" s="10"/>
      <c r="M54" s="9" t="str">
        <f>""</f>
        <v/>
      </c>
    </row>
    <row r="55" spans="1:13" ht="25.5">
      <c r="A55" s="8" t="s">
        <v>7</v>
      </c>
      <c r="B55" s="9" t="str">
        <f>""</f>
        <v/>
      </c>
      <c r="C55" s="10"/>
      <c r="D55" s="10"/>
      <c r="E55" s="9" t="str">
        <f>""</f>
        <v/>
      </c>
      <c r="F55" s="10"/>
      <c r="G55" s="11"/>
      <c r="H55" s="10"/>
      <c r="I55" s="12" t="s">
        <v>22</v>
      </c>
      <c r="J55" s="10">
        <v>100.71</v>
      </c>
      <c r="K55" s="9" t="str">
        <f>"Изг. и распр. печатных и иных агит. материалов"</f>
        <v>Изг. и распр. печатных и иных агит. материалов</v>
      </c>
      <c r="L55" s="10"/>
      <c r="M55" s="9" t="str">
        <f>""</f>
        <v/>
      </c>
    </row>
    <row r="56" spans="1:13" ht="25.5">
      <c r="A56" s="8" t="s">
        <v>7</v>
      </c>
      <c r="B56" s="9" t="str">
        <f>""</f>
        <v/>
      </c>
      <c r="C56" s="10"/>
      <c r="D56" s="10"/>
      <c r="E56" s="9" t="str">
        <f>""</f>
        <v/>
      </c>
      <c r="F56" s="10"/>
      <c r="G56" s="11"/>
      <c r="H56" s="10"/>
      <c r="I56" s="12" t="s">
        <v>23</v>
      </c>
      <c r="J56" s="10">
        <v>97.28</v>
      </c>
      <c r="K56" s="9" t="str">
        <f>"Изг. и распр. печатных и иных агит. материалов"</f>
        <v>Изг. и распр. печатных и иных агит. материалов</v>
      </c>
      <c r="L56" s="10"/>
      <c r="M56" s="9" t="str">
        <f>""</f>
        <v/>
      </c>
    </row>
    <row r="57" spans="1:13" ht="25.5">
      <c r="A57" s="8" t="s">
        <v>7</v>
      </c>
      <c r="B57" s="9" t="str">
        <f>""</f>
        <v/>
      </c>
      <c r="C57" s="10"/>
      <c r="D57" s="10"/>
      <c r="E57" s="9" t="str">
        <f>""</f>
        <v/>
      </c>
      <c r="F57" s="10"/>
      <c r="G57" s="11"/>
      <c r="H57" s="10"/>
      <c r="I57" s="12" t="s">
        <v>8</v>
      </c>
      <c r="J57" s="10">
        <v>90</v>
      </c>
      <c r="K57" s="9" t="str">
        <f>"Изг. и распр. печатных и иных агит. материалов"</f>
        <v>Изг. и распр. печатных и иных агит. материалов</v>
      </c>
      <c r="L57" s="10"/>
      <c r="M57" s="9" t="str">
        <f>""</f>
        <v/>
      </c>
    </row>
    <row r="58" spans="1:13">
      <c r="A58" s="8" t="s">
        <v>7</v>
      </c>
      <c r="B58" s="9" t="str">
        <f>""</f>
        <v/>
      </c>
      <c r="C58" s="10"/>
      <c r="D58" s="10"/>
      <c r="E58" s="9" t="str">
        <f>""</f>
        <v/>
      </c>
      <c r="F58" s="10"/>
      <c r="G58" s="11"/>
      <c r="H58" s="10"/>
      <c r="I58" s="12" t="s">
        <v>10</v>
      </c>
      <c r="J58" s="10">
        <v>75</v>
      </c>
      <c r="K58" s="9" t="str">
        <f>"Оплата других работ/услуг"</f>
        <v>Оплата других работ/услуг</v>
      </c>
      <c r="L58" s="10"/>
      <c r="M58" s="9" t="str">
        <f>""</f>
        <v/>
      </c>
    </row>
    <row r="59" spans="1:13">
      <c r="A59" s="8" t="s">
        <v>7</v>
      </c>
      <c r="B59" s="9" t="str">
        <f>""</f>
        <v/>
      </c>
      <c r="C59" s="10"/>
      <c r="D59" s="10"/>
      <c r="E59" s="9" t="str">
        <f>""</f>
        <v/>
      </c>
      <c r="F59" s="10"/>
      <c r="G59" s="11"/>
      <c r="H59" s="10"/>
      <c r="I59" s="12" t="s">
        <v>10</v>
      </c>
      <c r="J59" s="10">
        <v>70</v>
      </c>
      <c r="K59" s="9" t="str">
        <f>"Оплата других работ/услуг"</f>
        <v>Оплата других работ/услуг</v>
      </c>
      <c r="L59" s="10"/>
      <c r="M59" s="9" t="str">
        <f>""</f>
        <v/>
      </c>
    </row>
    <row r="60" spans="1:13" ht="25.5">
      <c r="A60" s="8" t="s">
        <v>7</v>
      </c>
      <c r="B60" s="9" t="str">
        <f>""</f>
        <v/>
      </c>
      <c r="C60" s="10"/>
      <c r="D60" s="10"/>
      <c r="E60" s="9" t="str">
        <f>""</f>
        <v/>
      </c>
      <c r="F60" s="10"/>
      <c r="G60" s="11"/>
      <c r="H60" s="10"/>
      <c r="I60" s="12" t="s">
        <v>6</v>
      </c>
      <c r="J60" s="10">
        <v>68.319999999999993</v>
      </c>
      <c r="K60" s="9" t="str">
        <f>"Изг. и распр. печатных и иных агит. материалов"</f>
        <v>Изг. и распр. печатных и иных агит. материалов</v>
      </c>
      <c r="L60" s="10"/>
      <c r="M60" s="9" t="str">
        <f>""</f>
        <v/>
      </c>
    </row>
    <row r="61" spans="1:13" ht="25.5">
      <c r="A61" s="8" t="s">
        <v>7</v>
      </c>
      <c r="B61" s="9" t="str">
        <f>""</f>
        <v/>
      </c>
      <c r="C61" s="10"/>
      <c r="D61" s="10"/>
      <c r="E61" s="9" t="str">
        <f>""</f>
        <v/>
      </c>
      <c r="F61" s="10"/>
      <c r="G61" s="11"/>
      <c r="H61" s="10"/>
      <c r="I61" s="12" t="s">
        <v>8</v>
      </c>
      <c r="J61" s="10">
        <v>68.099999999999994</v>
      </c>
      <c r="K61" s="9" t="str">
        <f>"Изг. и распр. печатных и иных агит. материалов"</f>
        <v>Изг. и распр. печатных и иных агит. материалов</v>
      </c>
      <c r="L61" s="10"/>
      <c r="M61" s="9" t="str">
        <f>""</f>
        <v/>
      </c>
    </row>
    <row r="62" spans="1:13" ht="25.5">
      <c r="A62" s="8" t="s">
        <v>7</v>
      </c>
      <c r="B62" s="9" t="str">
        <f>""</f>
        <v/>
      </c>
      <c r="C62" s="10"/>
      <c r="D62" s="10"/>
      <c r="E62" s="9" t="str">
        <f>""</f>
        <v/>
      </c>
      <c r="F62" s="10"/>
      <c r="G62" s="11"/>
      <c r="H62" s="10"/>
      <c r="I62" s="12" t="s">
        <v>9</v>
      </c>
      <c r="J62" s="10">
        <v>60</v>
      </c>
      <c r="K62" s="9" t="str">
        <f>"Изг. и распр. печатных и иных агит. материалов"</f>
        <v>Изг. и распр. печатных и иных агит. материалов</v>
      </c>
      <c r="L62" s="10"/>
      <c r="M62" s="9" t="str">
        <f>""</f>
        <v/>
      </c>
    </row>
    <row r="63" spans="1:13" ht="25.5">
      <c r="A63" s="8" t="s">
        <v>7</v>
      </c>
      <c r="B63" s="9" t="str">
        <f>""</f>
        <v/>
      </c>
      <c r="C63" s="10"/>
      <c r="D63" s="10"/>
      <c r="E63" s="9" t="str">
        <f>""</f>
        <v/>
      </c>
      <c r="F63" s="10"/>
      <c r="G63" s="11"/>
      <c r="H63" s="10"/>
      <c r="I63" s="12" t="s">
        <v>15</v>
      </c>
      <c r="J63" s="10">
        <v>54.65</v>
      </c>
      <c r="K63" s="9" t="str">
        <f>"Изг. и распр. печатных и иных агит. материалов"</f>
        <v>Изг. и распр. печатных и иных агит. материалов</v>
      </c>
      <c r="L63" s="10"/>
      <c r="M63" s="9" t="str">
        <f>""</f>
        <v/>
      </c>
    </row>
    <row r="64" spans="1:13" ht="25.5">
      <c r="A64" s="8" t="s">
        <v>7</v>
      </c>
      <c r="B64" s="9" t="str">
        <f>""</f>
        <v/>
      </c>
      <c r="C64" s="10"/>
      <c r="D64" s="10"/>
      <c r="E64" s="9" t="str">
        <f>""</f>
        <v/>
      </c>
      <c r="F64" s="10"/>
      <c r="G64" s="11"/>
      <c r="H64" s="10"/>
      <c r="I64" s="12" t="s">
        <v>22</v>
      </c>
      <c r="J64" s="10">
        <v>54</v>
      </c>
      <c r="K64" s="9" t="str">
        <f>"Изг. и распр. печатных и иных агит. материалов"</f>
        <v>Изг. и распр. печатных и иных агит. материалов</v>
      </c>
      <c r="L64" s="10"/>
      <c r="M64" s="9" t="str">
        <f>""</f>
        <v/>
      </c>
    </row>
    <row r="65" spans="1:14" ht="25.5">
      <c r="A65" s="8" t="s">
        <v>7</v>
      </c>
      <c r="B65" s="9" t="str">
        <f>""</f>
        <v/>
      </c>
      <c r="C65" s="10"/>
      <c r="D65" s="10"/>
      <c r="E65" s="9" t="str">
        <f>""</f>
        <v/>
      </c>
      <c r="F65" s="10"/>
      <c r="G65" s="11"/>
      <c r="H65" s="10"/>
      <c r="I65" s="12" t="s">
        <v>23</v>
      </c>
      <c r="J65" s="10">
        <v>52</v>
      </c>
      <c r="K65" s="9" t="str">
        <f>"Изг. и распр. печатных и иных агит. материалов"</f>
        <v>Изг. и распр. печатных и иных агит. материалов</v>
      </c>
      <c r="L65" s="10"/>
      <c r="M65" s="9" t="str">
        <f>""</f>
        <v/>
      </c>
    </row>
    <row r="66" spans="1:14" ht="38.25">
      <c r="A66" s="7" t="s">
        <v>7</v>
      </c>
      <c r="B66" s="14" t="str">
        <f>"Итого по политической партии (Владимирское региональное отделение Всероссийской политической партии ""ЕДИНАЯ РОССИЯ"")"</f>
        <v>Итого по политической партии (Владимирское региональное отделение Всероссийской политической партии "ЕДИНАЯ РОССИЯ")</v>
      </c>
      <c r="C66" s="15">
        <v>47500</v>
      </c>
      <c r="D66" s="15">
        <v>7500</v>
      </c>
      <c r="E66" s="14" t="str">
        <f>""</f>
        <v/>
      </c>
      <c r="F66" s="15">
        <v>0</v>
      </c>
      <c r="G66" s="16"/>
      <c r="H66" s="15">
        <v>6800.53</v>
      </c>
      <c r="I66" s="17"/>
      <c r="J66" s="15">
        <v>6413.09</v>
      </c>
      <c r="K66" s="14" t="str">
        <f>""</f>
        <v/>
      </c>
      <c r="L66" s="15">
        <v>0</v>
      </c>
      <c r="M66" s="14" t="str">
        <f>""</f>
        <v/>
      </c>
    </row>
    <row r="67" spans="1:14" ht="38.25">
      <c r="A67" s="8" t="s">
        <v>24</v>
      </c>
      <c r="B67" s="9" t="str">
        <f>"Владимирское региональное отделение Политической партии ЛДПР-Либерально-демократической партии России"</f>
        <v>Владимирское региональное отделение Политической партии ЛДПР-Либерально-демократической партии России</v>
      </c>
      <c r="C67" s="10"/>
      <c r="D67" s="10"/>
      <c r="E67" s="9" t="str">
        <f>""</f>
        <v/>
      </c>
      <c r="F67" s="10"/>
      <c r="G67" s="11"/>
      <c r="H67" s="10"/>
      <c r="I67" s="12" t="s">
        <v>9</v>
      </c>
      <c r="J67" s="10">
        <v>800</v>
      </c>
      <c r="K67" s="9" t="str">
        <f>"Изг. и распр. печатных и иных агит. материалов"</f>
        <v>Изг. и распр. печатных и иных агит. материалов</v>
      </c>
      <c r="L67" s="10"/>
      <c r="M67" s="9" t="str">
        <f>""</f>
        <v/>
      </c>
      <c r="N67" s="13"/>
    </row>
    <row r="68" spans="1:14" ht="25.5">
      <c r="A68" s="8" t="s">
        <v>7</v>
      </c>
      <c r="B68" s="9" t="str">
        <f>""</f>
        <v/>
      </c>
      <c r="C68" s="10"/>
      <c r="D68" s="10"/>
      <c r="E68" s="9" t="str">
        <f>""</f>
        <v/>
      </c>
      <c r="F68" s="10"/>
      <c r="G68" s="11"/>
      <c r="H68" s="10"/>
      <c r="I68" s="12" t="s">
        <v>10</v>
      </c>
      <c r="J68" s="10">
        <v>343.7</v>
      </c>
      <c r="K68" s="9" t="str">
        <f>"Изг. и распр. печатных и иных агит. материалов"</f>
        <v>Изг. и распр. печатных и иных агит. материалов</v>
      </c>
      <c r="L68" s="10"/>
      <c r="M68" s="9" t="str">
        <f>""</f>
        <v/>
      </c>
    </row>
    <row r="69" spans="1:14">
      <c r="A69" s="8" t="s">
        <v>7</v>
      </c>
      <c r="B69" s="9" t="str">
        <f>""</f>
        <v/>
      </c>
      <c r="C69" s="10"/>
      <c r="D69" s="10"/>
      <c r="E69" s="9" t="str">
        <f>""</f>
        <v/>
      </c>
      <c r="F69" s="10"/>
      <c r="G69" s="11"/>
      <c r="H69" s="10"/>
      <c r="I69" s="12" t="s">
        <v>25</v>
      </c>
      <c r="J69" s="10">
        <v>340</v>
      </c>
      <c r="K69" s="9" t="str">
        <f>"Оплата других работ/услуг"</f>
        <v>Оплата других работ/услуг</v>
      </c>
      <c r="L69" s="10"/>
      <c r="M69" s="9" t="str">
        <f>""</f>
        <v/>
      </c>
    </row>
    <row r="70" spans="1:14" ht="25.5">
      <c r="A70" s="8" t="s">
        <v>7</v>
      </c>
      <c r="B70" s="9" t="str">
        <f>""</f>
        <v/>
      </c>
      <c r="C70" s="10"/>
      <c r="D70" s="10"/>
      <c r="E70" s="9" t="str">
        <f>""</f>
        <v/>
      </c>
      <c r="F70" s="10"/>
      <c r="G70" s="11"/>
      <c r="H70" s="10"/>
      <c r="I70" s="12" t="s">
        <v>25</v>
      </c>
      <c r="J70" s="10">
        <v>300</v>
      </c>
      <c r="K70" s="9" t="str">
        <f>"Изг. и распр. печатных и иных агит. материалов"</f>
        <v>Изг. и распр. печатных и иных агит. материалов</v>
      </c>
      <c r="L70" s="10"/>
      <c r="M70" s="9" t="str">
        <f>""</f>
        <v/>
      </c>
    </row>
    <row r="71" spans="1:14" ht="25.5">
      <c r="A71" s="8" t="s">
        <v>7</v>
      </c>
      <c r="B71" s="9" t="str">
        <f>""</f>
        <v/>
      </c>
      <c r="C71" s="10"/>
      <c r="D71" s="10"/>
      <c r="E71" s="9" t="str">
        <f>""</f>
        <v/>
      </c>
      <c r="F71" s="10"/>
      <c r="G71" s="11"/>
      <c r="H71" s="10"/>
      <c r="I71" s="12" t="s">
        <v>8</v>
      </c>
      <c r="J71" s="10">
        <v>300</v>
      </c>
      <c r="K71" s="9" t="str">
        <f>"Оплата услуг инф-го и консульт.хар-ра"</f>
        <v>Оплата услуг инф-го и консульт.хар-ра</v>
      </c>
      <c r="L71" s="10"/>
      <c r="M71" s="9" t="str">
        <f>""</f>
        <v/>
      </c>
    </row>
    <row r="72" spans="1:14" ht="25.5">
      <c r="A72" s="8" t="s">
        <v>7</v>
      </c>
      <c r="B72" s="9" t="str">
        <f>""</f>
        <v/>
      </c>
      <c r="C72" s="10"/>
      <c r="D72" s="10"/>
      <c r="E72" s="9" t="str">
        <f>""</f>
        <v/>
      </c>
      <c r="F72" s="10"/>
      <c r="G72" s="11"/>
      <c r="H72" s="10"/>
      <c r="I72" s="12" t="s">
        <v>26</v>
      </c>
      <c r="J72" s="10">
        <v>279</v>
      </c>
      <c r="K72" s="9" t="str">
        <f>"Изг. и распр. печатных и иных агит. материалов"</f>
        <v>Изг. и распр. печатных и иных агит. материалов</v>
      </c>
      <c r="L72" s="10"/>
      <c r="M72" s="9" t="str">
        <f>""</f>
        <v/>
      </c>
    </row>
    <row r="73" spans="1:14" ht="25.5">
      <c r="A73" s="8" t="s">
        <v>7</v>
      </c>
      <c r="B73" s="9" t="str">
        <f>""</f>
        <v/>
      </c>
      <c r="C73" s="10"/>
      <c r="D73" s="10"/>
      <c r="E73" s="9" t="str">
        <f>""</f>
        <v/>
      </c>
      <c r="F73" s="10"/>
      <c r="G73" s="11"/>
      <c r="H73" s="10"/>
      <c r="I73" s="12" t="s">
        <v>8</v>
      </c>
      <c r="J73" s="10">
        <v>279</v>
      </c>
      <c r="K73" s="9" t="str">
        <f>"Изг. и распр. печатных и иных агит. материалов"</f>
        <v>Изг. и распр. печатных и иных агит. материалов</v>
      </c>
      <c r="L73" s="10"/>
      <c r="M73" s="9" t="str">
        <f>""</f>
        <v/>
      </c>
    </row>
    <row r="74" spans="1:14" ht="25.5">
      <c r="A74" s="8" t="s">
        <v>7</v>
      </c>
      <c r="B74" s="9" t="str">
        <f>""</f>
        <v/>
      </c>
      <c r="C74" s="10"/>
      <c r="D74" s="10"/>
      <c r="E74" s="9" t="str">
        <f>""</f>
        <v/>
      </c>
      <c r="F74" s="10"/>
      <c r="G74" s="11"/>
      <c r="H74" s="10"/>
      <c r="I74" s="12" t="s">
        <v>26</v>
      </c>
      <c r="J74" s="10">
        <v>270</v>
      </c>
      <c r="K74" s="9" t="str">
        <f>"Изг. и распр. печатных и иных агит. материалов"</f>
        <v>Изг. и распр. печатных и иных агит. материалов</v>
      </c>
      <c r="L74" s="10"/>
      <c r="M74" s="9" t="str">
        <f>""</f>
        <v/>
      </c>
    </row>
    <row r="75" spans="1:14" ht="25.5">
      <c r="A75" s="8" t="s">
        <v>7</v>
      </c>
      <c r="B75" s="9" t="str">
        <f>""</f>
        <v/>
      </c>
      <c r="C75" s="10"/>
      <c r="D75" s="10"/>
      <c r="E75" s="9" t="str">
        <f>""</f>
        <v/>
      </c>
      <c r="F75" s="10"/>
      <c r="G75" s="11"/>
      <c r="H75" s="10"/>
      <c r="I75" s="12" t="s">
        <v>17</v>
      </c>
      <c r="J75" s="10">
        <v>250</v>
      </c>
      <c r="K75" s="9" t="str">
        <f>"Изг. и распр. печатных и иных агит. материалов"</f>
        <v>Изг. и распр. печатных и иных агит. материалов</v>
      </c>
      <c r="L75" s="10"/>
      <c r="M75" s="9" t="str">
        <f>""</f>
        <v/>
      </c>
    </row>
    <row r="76" spans="1:14" ht="25.5">
      <c r="A76" s="8" t="s">
        <v>7</v>
      </c>
      <c r="B76" s="9" t="str">
        <f>""</f>
        <v/>
      </c>
      <c r="C76" s="10"/>
      <c r="D76" s="10"/>
      <c r="E76" s="9" t="str">
        <f>""</f>
        <v/>
      </c>
      <c r="F76" s="10"/>
      <c r="G76" s="11"/>
      <c r="H76" s="10"/>
      <c r="I76" s="12" t="s">
        <v>14</v>
      </c>
      <c r="J76" s="10">
        <v>241</v>
      </c>
      <c r="K76" s="9" t="str">
        <f>"Изг. и распр. печатных и иных агит. материалов"</f>
        <v>Изг. и распр. печатных и иных агит. материалов</v>
      </c>
      <c r="L76" s="10"/>
      <c r="M76" s="9" t="str">
        <f>""</f>
        <v/>
      </c>
    </row>
    <row r="77" spans="1:14" ht="25.5">
      <c r="A77" s="8" t="s">
        <v>7</v>
      </c>
      <c r="B77" s="9" t="str">
        <f>""</f>
        <v/>
      </c>
      <c r="C77" s="10"/>
      <c r="D77" s="10"/>
      <c r="E77" s="9" t="str">
        <f>""</f>
        <v/>
      </c>
      <c r="F77" s="10"/>
      <c r="G77" s="11"/>
      <c r="H77" s="10"/>
      <c r="I77" s="12" t="s">
        <v>16</v>
      </c>
      <c r="J77" s="10">
        <v>150</v>
      </c>
      <c r="K77" s="9" t="str">
        <f>"Изг. и распр. печатных и иных агит. материалов"</f>
        <v>Изг. и распр. печатных и иных агит. материалов</v>
      </c>
      <c r="L77" s="10"/>
      <c r="M77" s="9" t="str">
        <f>""</f>
        <v/>
      </c>
    </row>
    <row r="78" spans="1:14" ht="25.5">
      <c r="A78" s="8" t="s">
        <v>7</v>
      </c>
      <c r="B78" s="9" t="str">
        <f>""</f>
        <v/>
      </c>
      <c r="C78" s="10"/>
      <c r="D78" s="10"/>
      <c r="E78" s="9" t="str">
        <f>""</f>
        <v/>
      </c>
      <c r="F78" s="10"/>
      <c r="G78" s="11"/>
      <c r="H78" s="10"/>
      <c r="I78" s="12" t="s">
        <v>27</v>
      </c>
      <c r="J78" s="10">
        <v>140.4</v>
      </c>
      <c r="K78" s="9" t="str">
        <f>"Изг. и распр. печатных и иных агит. материалов"</f>
        <v>Изг. и распр. печатных и иных агит. материалов</v>
      </c>
      <c r="L78" s="10"/>
      <c r="M78" s="9" t="str">
        <f>""</f>
        <v/>
      </c>
    </row>
    <row r="79" spans="1:14" ht="25.5">
      <c r="A79" s="8" t="s">
        <v>7</v>
      </c>
      <c r="B79" s="9" t="str">
        <f>""</f>
        <v/>
      </c>
      <c r="C79" s="10"/>
      <c r="D79" s="10"/>
      <c r="E79" s="9" t="str">
        <f>""</f>
        <v/>
      </c>
      <c r="F79" s="10"/>
      <c r="G79" s="11"/>
      <c r="H79" s="10"/>
      <c r="I79" s="12" t="s">
        <v>16</v>
      </c>
      <c r="J79" s="10">
        <v>135</v>
      </c>
      <c r="K79" s="9" t="str">
        <f>"Изг. и распр. печатных и иных агит. материалов"</f>
        <v>Изг. и распр. печатных и иных агит. материалов</v>
      </c>
      <c r="L79" s="10"/>
      <c r="M79" s="9" t="str">
        <f>""</f>
        <v/>
      </c>
    </row>
    <row r="80" spans="1:14" ht="25.5">
      <c r="A80" s="8" t="s">
        <v>7</v>
      </c>
      <c r="B80" s="9" t="str">
        <f>""</f>
        <v/>
      </c>
      <c r="C80" s="10"/>
      <c r="D80" s="10"/>
      <c r="E80" s="9" t="str">
        <f>""</f>
        <v/>
      </c>
      <c r="F80" s="10"/>
      <c r="G80" s="11"/>
      <c r="H80" s="10"/>
      <c r="I80" s="12" t="s">
        <v>22</v>
      </c>
      <c r="J80" s="10">
        <v>132</v>
      </c>
      <c r="K80" s="9" t="str">
        <f>"Изг. и распр. печатных и иных агит. материалов"</f>
        <v>Изг. и распр. печатных и иных агит. материалов</v>
      </c>
      <c r="L80" s="10"/>
      <c r="M80" s="9" t="str">
        <f>""</f>
        <v/>
      </c>
    </row>
    <row r="81" spans="1:14" ht="25.5">
      <c r="A81" s="8" t="s">
        <v>7</v>
      </c>
      <c r="B81" s="9" t="str">
        <f>""</f>
        <v/>
      </c>
      <c r="C81" s="10"/>
      <c r="D81" s="10"/>
      <c r="E81" s="9" t="str">
        <f>""</f>
        <v/>
      </c>
      <c r="F81" s="10"/>
      <c r="G81" s="11"/>
      <c r="H81" s="10"/>
      <c r="I81" s="12" t="s">
        <v>26</v>
      </c>
      <c r="J81" s="10">
        <v>131.04</v>
      </c>
      <c r="K81" s="9" t="str">
        <f>"Изг. и распр. печатных и иных агит. материалов"</f>
        <v>Изг. и распр. печатных и иных агит. материалов</v>
      </c>
      <c r="L81" s="10"/>
      <c r="M81" s="9" t="str">
        <f>""</f>
        <v/>
      </c>
    </row>
    <row r="82" spans="1:14" ht="25.5">
      <c r="A82" s="8" t="s">
        <v>7</v>
      </c>
      <c r="B82" s="9" t="str">
        <f>""</f>
        <v/>
      </c>
      <c r="C82" s="10"/>
      <c r="D82" s="10"/>
      <c r="E82" s="9" t="str">
        <f>""</f>
        <v/>
      </c>
      <c r="F82" s="10"/>
      <c r="G82" s="11"/>
      <c r="H82" s="10"/>
      <c r="I82" s="12" t="s">
        <v>26</v>
      </c>
      <c r="J82" s="10">
        <v>120</v>
      </c>
      <c r="K82" s="9" t="str">
        <f>"Изг. и распр. печатных и иных агит. материалов"</f>
        <v>Изг. и распр. печатных и иных агит. материалов</v>
      </c>
      <c r="L82" s="10"/>
      <c r="M82" s="9" t="str">
        <f>""</f>
        <v/>
      </c>
    </row>
    <row r="83" spans="1:14" ht="25.5">
      <c r="A83" s="8" t="s">
        <v>7</v>
      </c>
      <c r="B83" s="9" t="str">
        <f>""</f>
        <v/>
      </c>
      <c r="C83" s="10"/>
      <c r="D83" s="10"/>
      <c r="E83" s="9" t="str">
        <f>""</f>
        <v/>
      </c>
      <c r="F83" s="10"/>
      <c r="G83" s="11"/>
      <c r="H83" s="10"/>
      <c r="I83" s="12" t="s">
        <v>14</v>
      </c>
      <c r="J83" s="10">
        <v>119</v>
      </c>
      <c r="K83" s="9" t="str">
        <f>"Изг. и распр. печатных и иных агит. материалов"</f>
        <v>Изг. и распр. печатных и иных агит. материалов</v>
      </c>
      <c r="L83" s="10"/>
      <c r="M83" s="9" t="str">
        <f>""</f>
        <v/>
      </c>
    </row>
    <row r="84" spans="1:14">
      <c r="A84" s="8" t="s">
        <v>7</v>
      </c>
      <c r="B84" s="9" t="str">
        <f>""</f>
        <v/>
      </c>
      <c r="C84" s="10"/>
      <c r="D84" s="10"/>
      <c r="E84" s="9" t="str">
        <f>""</f>
        <v/>
      </c>
      <c r="F84" s="10"/>
      <c r="G84" s="11"/>
      <c r="H84" s="10"/>
      <c r="I84" s="12" t="s">
        <v>14</v>
      </c>
      <c r="J84" s="10">
        <v>107.2</v>
      </c>
      <c r="K84" s="9" t="str">
        <f>"Оплата других работ/услуг"</f>
        <v>Оплата других работ/услуг</v>
      </c>
      <c r="L84" s="10"/>
      <c r="M84" s="9" t="str">
        <f>""</f>
        <v/>
      </c>
    </row>
    <row r="85" spans="1:14" ht="25.5">
      <c r="A85" s="8" t="s">
        <v>7</v>
      </c>
      <c r="B85" s="9" t="str">
        <f>""</f>
        <v/>
      </c>
      <c r="C85" s="10"/>
      <c r="D85" s="10"/>
      <c r="E85" s="9" t="str">
        <f>""</f>
        <v/>
      </c>
      <c r="F85" s="10"/>
      <c r="G85" s="11"/>
      <c r="H85" s="10"/>
      <c r="I85" s="12" t="s">
        <v>10</v>
      </c>
      <c r="J85" s="10">
        <v>105</v>
      </c>
      <c r="K85" s="9" t="str">
        <f>"Изг. и распр. печатных и иных агит. материалов"</f>
        <v>Изг. и распр. печатных и иных агит. материалов</v>
      </c>
      <c r="L85" s="10"/>
      <c r="M85" s="9" t="str">
        <f>""</f>
        <v/>
      </c>
    </row>
    <row r="86" spans="1:14" ht="25.5">
      <c r="A86" s="8" t="s">
        <v>7</v>
      </c>
      <c r="B86" s="9" t="str">
        <f>""</f>
        <v/>
      </c>
      <c r="C86" s="10"/>
      <c r="D86" s="10"/>
      <c r="E86" s="9" t="str">
        <f>""</f>
        <v/>
      </c>
      <c r="F86" s="10"/>
      <c r="G86" s="11"/>
      <c r="H86" s="10"/>
      <c r="I86" s="12" t="s">
        <v>10</v>
      </c>
      <c r="J86" s="10">
        <v>91.8</v>
      </c>
      <c r="K86" s="9" t="str">
        <f>"Изг. и распр. печатных и иных агит. материалов"</f>
        <v>Изг. и распр. печатных и иных агит. материалов</v>
      </c>
      <c r="L86" s="10"/>
      <c r="M86" s="9" t="str">
        <f>""</f>
        <v/>
      </c>
    </row>
    <row r="87" spans="1:14" ht="25.5">
      <c r="A87" s="8" t="s">
        <v>7</v>
      </c>
      <c r="B87" s="9" t="str">
        <f>""</f>
        <v/>
      </c>
      <c r="C87" s="10"/>
      <c r="D87" s="10"/>
      <c r="E87" s="9" t="str">
        <f>""</f>
        <v/>
      </c>
      <c r="F87" s="10"/>
      <c r="G87" s="11"/>
      <c r="H87" s="10"/>
      <c r="I87" s="12" t="s">
        <v>10</v>
      </c>
      <c r="J87" s="10">
        <v>84</v>
      </c>
      <c r="K87" s="9" t="str">
        <f>"Изг. и распр. печатных и иных агит. материалов"</f>
        <v>Изг. и распр. печатных и иных агит. материалов</v>
      </c>
      <c r="L87" s="10"/>
      <c r="M87" s="9" t="str">
        <f>""</f>
        <v/>
      </c>
    </row>
    <row r="88" spans="1:14" ht="25.5">
      <c r="A88" s="8" t="s">
        <v>7</v>
      </c>
      <c r="B88" s="9" t="str">
        <f>""</f>
        <v/>
      </c>
      <c r="C88" s="10"/>
      <c r="D88" s="10"/>
      <c r="E88" s="9" t="str">
        <f>""</f>
        <v/>
      </c>
      <c r="F88" s="10"/>
      <c r="G88" s="11"/>
      <c r="H88" s="10"/>
      <c r="I88" s="12" t="s">
        <v>14</v>
      </c>
      <c r="J88" s="10">
        <v>84</v>
      </c>
      <c r="K88" s="9" t="str">
        <f>"Изг. и распр. печатных и иных агит. материалов"</f>
        <v>Изг. и распр. печатных и иных агит. материалов</v>
      </c>
      <c r="L88" s="10"/>
      <c r="M88" s="9" t="str">
        <f>""</f>
        <v/>
      </c>
    </row>
    <row r="89" spans="1:14" ht="25.5">
      <c r="A89" s="8" t="s">
        <v>7</v>
      </c>
      <c r="B89" s="9" t="str">
        <f>""</f>
        <v/>
      </c>
      <c r="C89" s="10"/>
      <c r="D89" s="10"/>
      <c r="E89" s="9" t="str">
        <f>""</f>
        <v/>
      </c>
      <c r="F89" s="10"/>
      <c r="G89" s="11"/>
      <c r="H89" s="10"/>
      <c r="I89" s="12" t="s">
        <v>10</v>
      </c>
      <c r="J89" s="10">
        <v>68</v>
      </c>
      <c r="K89" s="9" t="str">
        <f>"Изг. и распр. печатных и иных агит. материалов"</f>
        <v>Изг. и распр. печатных и иных агит. материалов</v>
      </c>
      <c r="L89" s="10"/>
      <c r="M89" s="9" t="str">
        <f>""</f>
        <v/>
      </c>
    </row>
    <row r="90" spans="1:14" ht="25.5">
      <c r="A90" s="8" t="s">
        <v>7</v>
      </c>
      <c r="B90" s="9" t="str">
        <f>""</f>
        <v/>
      </c>
      <c r="C90" s="10"/>
      <c r="D90" s="10"/>
      <c r="E90" s="9" t="str">
        <f>""</f>
        <v/>
      </c>
      <c r="F90" s="10"/>
      <c r="G90" s="11"/>
      <c r="H90" s="10"/>
      <c r="I90" s="12" t="s">
        <v>14</v>
      </c>
      <c r="J90" s="10">
        <v>68</v>
      </c>
      <c r="K90" s="9" t="str">
        <f>"Изг. и распр. печатных и иных агит. материалов"</f>
        <v>Изг. и распр. печатных и иных агит. материалов</v>
      </c>
      <c r="L90" s="10"/>
      <c r="M90" s="9" t="str">
        <f>""</f>
        <v/>
      </c>
    </row>
    <row r="91" spans="1:14" ht="25.5">
      <c r="A91" s="8" t="s">
        <v>7</v>
      </c>
      <c r="B91" s="9" t="str">
        <f>""</f>
        <v/>
      </c>
      <c r="C91" s="10"/>
      <c r="D91" s="10"/>
      <c r="E91" s="9" t="str">
        <f>""</f>
        <v/>
      </c>
      <c r="F91" s="10"/>
      <c r="G91" s="11"/>
      <c r="H91" s="10"/>
      <c r="I91" s="12" t="s">
        <v>16</v>
      </c>
      <c r="J91" s="10">
        <v>63</v>
      </c>
      <c r="K91" s="9" t="str">
        <f>"Изг. и распр. печатных и иных агит. материалов"</f>
        <v>Изг. и распр. печатных и иных агит. материалов</v>
      </c>
      <c r="L91" s="10"/>
      <c r="M91" s="9" t="str">
        <f>""</f>
        <v/>
      </c>
    </row>
    <row r="92" spans="1:14">
      <c r="A92" s="8" t="s">
        <v>7</v>
      </c>
      <c r="B92" s="9" t="str">
        <f>""</f>
        <v/>
      </c>
      <c r="C92" s="10"/>
      <c r="D92" s="10"/>
      <c r="E92" s="9" t="str">
        <f>""</f>
        <v/>
      </c>
      <c r="F92" s="10"/>
      <c r="G92" s="11"/>
      <c r="H92" s="10"/>
      <c r="I92" s="12" t="s">
        <v>14</v>
      </c>
      <c r="J92" s="10">
        <v>51</v>
      </c>
      <c r="K92" s="9" t="str">
        <f>"Оплата других работ/услуг"</f>
        <v>Оплата других работ/услуг</v>
      </c>
      <c r="L92" s="10"/>
      <c r="M92" s="9" t="str">
        <f>""</f>
        <v/>
      </c>
    </row>
    <row r="93" spans="1:14" ht="38.25">
      <c r="A93" s="7" t="s">
        <v>7</v>
      </c>
      <c r="B93" s="14" t="str">
        <f>"Итого по политической партии (Владимирское региональное отделение Политической партии ЛДПР-Либерально-демократической партии России)"</f>
        <v>Итого по политической партии (Владимирское региональное отделение Политической партии ЛДПР-Либерально-демократической партии России)</v>
      </c>
      <c r="C93" s="15">
        <v>10245.86</v>
      </c>
      <c r="D93" s="15">
        <v>0</v>
      </c>
      <c r="E93" s="14" t="str">
        <f>""</f>
        <v/>
      </c>
      <c r="F93" s="15">
        <v>0</v>
      </c>
      <c r="G93" s="16"/>
      <c r="H93" s="15">
        <v>6094.71</v>
      </c>
      <c r="I93" s="17"/>
      <c r="J93" s="15">
        <v>5052.1400000000003</v>
      </c>
      <c r="K93" s="14" t="str">
        <f>""</f>
        <v/>
      </c>
      <c r="L93" s="15">
        <v>0</v>
      </c>
      <c r="M93" s="14" t="str">
        <f>""</f>
        <v/>
      </c>
    </row>
    <row r="94" spans="1:14" s="33" customFormat="1" ht="38.25">
      <c r="A94" s="28">
        <v>6</v>
      </c>
      <c r="B94" s="27" t="s">
        <v>29</v>
      </c>
      <c r="C94" s="29"/>
      <c r="D94" s="29"/>
      <c r="E94" s="30"/>
      <c r="F94" s="29"/>
      <c r="G94" s="31"/>
      <c r="H94" s="29"/>
      <c r="I94" s="32"/>
      <c r="J94" s="29"/>
      <c r="K94" s="30"/>
      <c r="L94" s="29"/>
      <c r="M94" s="30"/>
    </row>
    <row r="95" spans="1:14" ht="51">
      <c r="A95" s="7"/>
      <c r="B95" s="1" t="s">
        <v>30</v>
      </c>
      <c r="C95" s="15">
        <v>0</v>
      </c>
      <c r="D95" s="15">
        <v>0</v>
      </c>
      <c r="E95" s="14"/>
      <c r="F95" s="15">
        <v>0</v>
      </c>
      <c r="G95" s="16"/>
      <c r="H95" s="15">
        <v>0</v>
      </c>
      <c r="I95" s="17"/>
      <c r="J95" s="15">
        <v>0</v>
      </c>
      <c r="K95" s="14"/>
      <c r="L95" s="15">
        <v>0</v>
      </c>
      <c r="M95" s="14"/>
    </row>
    <row r="96" spans="1:14">
      <c r="A96" s="7" t="s">
        <v>7</v>
      </c>
      <c r="B96" s="14" t="str">
        <f>"Итого"</f>
        <v>Итого</v>
      </c>
      <c r="C96" s="15">
        <v>66478.25</v>
      </c>
      <c r="D96" s="15">
        <v>7500</v>
      </c>
      <c r="E96" s="14" t="str">
        <f>""</f>
        <v/>
      </c>
      <c r="F96" s="15">
        <v>0</v>
      </c>
      <c r="G96" s="16">
        <v>0</v>
      </c>
      <c r="H96" s="15">
        <v>19594.650000000001</v>
      </c>
      <c r="I96" s="17"/>
      <c r="J96" s="15">
        <v>17944.150000000001</v>
      </c>
      <c r="K96" s="14" t="str">
        <f>""</f>
        <v/>
      </c>
      <c r="L96" s="15">
        <v>0</v>
      </c>
      <c r="M96" s="14" t="str">
        <f>""</f>
        <v/>
      </c>
      <c r="N96" s="13"/>
    </row>
    <row r="97" spans="14:14">
      <c r="N97" s="13"/>
    </row>
  </sheetData>
  <mergeCells count="18">
    <mergeCell ref="I7:K7"/>
    <mergeCell ref="L7:L9"/>
    <mergeCell ref="M7:M9"/>
    <mergeCell ref="D8:E8"/>
    <mergeCell ref="F8:G8"/>
    <mergeCell ref="I8:I9"/>
    <mergeCell ref="J8:J9"/>
    <mergeCell ref="K8:K9"/>
    <mergeCell ref="A2:M2"/>
    <mergeCell ref="A3:M3"/>
    <mergeCell ref="A6:A9"/>
    <mergeCell ref="B6:B9"/>
    <mergeCell ref="C6:G6"/>
    <mergeCell ref="H6:K6"/>
    <mergeCell ref="L6:M6"/>
    <mergeCell ref="C7:C9"/>
    <mergeCell ref="D7:G7"/>
    <mergeCell ref="H7:H9"/>
  </mergeCells>
  <printOptions horizontalCentered="1"/>
  <pageMargins left="0.15748031496062992" right="0.15748031496062992" top="0.74803149606299213" bottom="0.15748031496062992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kfpp33</cp:lastModifiedBy>
  <cp:lastPrinted>2023-08-09T07:19:28Z</cp:lastPrinted>
  <dcterms:created xsi:type="dcterms:W3CDTF">2023-08-09T07:03:04Z</dcterms:created>
  <dcterms:modified xsi:type="dcterms:W3CDTF">2023-08-09T07:20:44Z</dcterms:modified>
</cp:coreProperties>
</file>