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Коркин\Выборы ЗС 2023\Кандидаты\Отчеты о поступлении и расходовании на сайт\"/>
    </mc:Choice>
  </mc:AlternateContent>
  <bookViews>
    <workbookView xWindow="120" yWindow="135" windowWidth="28695" windowHeight="15075"/>
  </bookViews>
  <sheets>
    <sheet name="Отчет" sheetId="1" r:id="rId1"/>
  </sheets>
  <calcPr calcId="152511"/>
</workbook>
</file>

<file path=xl/calcChain.xml><?xml version="1.0" encoding="utf-8"?>
<calcChain xmlns="http://schemas.openxmlformats.org/spreadsheetml/2006/main">
  <c r="N16" i="1" l="1"/>
  <c r="L16" i="1"/>
  <c r="F16" i="1"/>
  <c r="C16" i="1"/>
  <c r="B16" i="1"/>
  <c r="N15" i="1"/>
  <c r="L15" i="1"/>
  <c r="F15" i="1"/>
  <c r="C15" i="1"/>
  <c r="B15" i="1"/>
  <c r="N14" i="1"/>
  <c r="L14" i="1"/>
  <c r="F14" i="1"/>
  <c r="C14" i="1"/>
  <c r="B14" i="1"/>
  <c r="N13" i="1"/>
  <c r="L13" i="1"/>
  <c r="F13" i="1"/>
  <c r="C13" i="1"/>
  <c r="B13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H11" i="1"/>
  <c r="G11" i="1"/>
  <c r="F11" i="1"/>
  <c r="E11" i="1"/>
  <c r="L10" i="1"/>
  <c r="K10" i="1"/>
  <c r="J10" i="1"/>
  <c r="G10" i="1"/>
  <c r="E10" i="1"/>
  <c r="N9" i="1"/>
  <c r="M9" i="1"/>
  <c r="J9" i="1"/>
  <c r="I9" i="1"/>
  <c r="E9" i="1"/>
  <c r="D9" i="1"/>
  <c r="M8" i="1"/>
  <c r="I8" i="1"/>
  <c r="D8" i="1"/>
  <c r="C8" i="1"/>
  <c r="B8" i="1"/>
  <c r="A8" i="1"/>
</calcChain>
</file>

<file path=xl/sharedStrings.xml><?xml version="1.0" encoding="utf-8"?>
<sst xmlns="http://schemas.openxmlformats.org/spreadsheetml/2006/main" count="12" uniqueCount="10">
  <si>
    <t>Отчет № 7. 30.06.2023 13:48:43</t>
  </si>
  <si>
    <t>Отчет сформирован с учетом коэффициента уровня инфляции</t>
  </si>
  <si>
    <t>Коэффициент уровня инфляции = 2,3 %</t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</si>
  <si>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</si>
  <si>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Выборы депутатов Законодательного Собрания Владимирской области восьмого созыва</t>
  </si>
  <si>
    <t>В тыс. руб.</t>
  </si>
  <si>
    <t>1</t>
  </si>
  <si>
    <t>1.</t>
  </si>
  <si>
    <t/>
  </si>
  <si>
    <t>По состоянию на 07.07.2023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</si>
</sst>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workbookViewId="0">
      <selection activeCell="A4" sqref="A4:N4"/>
    </sheetView>
  </sheetViews>
  <sheetFormatPr defaultRowHeight="15" x14ac:dyDescent="0.25"/>
  <cols>
    <col min="1" max="1" width="8.140625" customWidth="1"/>
    <col min="2" max="3" width="12.7109375" customWidth="1"/>
    <col min="4" max="5" width="15.7109375" customWidth="1"/>
    <col min="6" max="6" width="9.7109375" customWidth="1"/>
    <col min="7" max="7" width="15.7109375" customWidth="1"/>
    <col min="8" max="8" width="5.7109375" customWidth="1"/>
    <col min="9" max="9" width="15.7109375" customWidth="1"/>
    <col min="10" max="10" width="13.140625" customWidth="1"/>
    <col min="11" max="11" width="15.7109375" customWidth="1"/>
    <col min="12" max="12" width="9.7109375" customWidth="1"/>
    <col min="13" max="13" width="15.7109375" customWidth="1"/>
    <col min="14" max="14" width="18.5703125" customWidth="1"/>
    <col min="15" max="15" width="9.140625" customWidth="1"/>
  </cols>
  <sheetData>
    <row r="1" spans="1:15" ht="15" customHeight="1" x14ac:dyDescent="0.25">
      <c r="N1" s="1" t="s">
        <v>0</v>
      </c>
    </row>
    <row r="2" spans="1:15" x14ac:dyDescent="0.25">
      <c r="N2" s="1" t="s">
        <v>1</v>
      </c>
    </row>
    <row r="3" spans="1:15" x14ac:dyDescent="0.25">
      <c r="N3" s="1" t="s">
        <v>2</v>
      </c>
    </row>
    <row r="4" spans="1:15" ht="206.1" customHeight="1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5" ht="15.75" x14ac:dyDescent="0.25">
      <c r="A5" s="19" t="s">
        <v>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5" x14ac:dyDescent="0.25">
      <c r="N6" s="3" t="s">
        <v>9</v>
      </c>
    </row>
    <row r="7" spans="1:15" x14ac:dyDescent="0.25">
      <c r="N7" s="3" t="s">
        <v>5</v>
      </c>
    </row>
    <row r="8" spans="1:15" ht="24" customHeight="1" x14ac:dyDescent="0.25">
      <c r="A8" s="16" t="str">
        <f t="shared" ref="A8" si="0">"№
п/п"</f>
        <v>№
п/п</v>
      </c>
      <c r="B8" s="16" t="str">
        <f t="shared" ref="B8" si="1">"Наименование избирательного округа"</f>
        <v>Наименование избирательного округа</v>
      </c>
      <c r="C8" s="16" t="str">
        <f t="shared" ref="C8" si="2">"Фамилия, имя, отчество кандидата"</f>
        <v>Фамилия, имя, отчество кандидата</v>
      </c>
      <c r="D8" s="21" t="str">
        <f t="shared" ref="D8" si="3">"Поступило средств"</f>
        <v>Поступило средств</v>
      </c>
      <c r="E8" s="22"/>
      <c r="F8" s="22"/>
      <c r="G8" s="22"/>
      <c r="H8" s="23"/>
      <c r="I8" s="21" t="str">
        <f t="shared" ref="I8" si="4">"Израсходовано средств"</f>
        <v>Израсходовано средств</v>
      </c>
      <c r="J8" s="22"/>
      <c r="K8" s="22"/>
      <c r="L8" s="23"/>
      <c r="M8" s="21" t="str">
        <f t="shared" ref="M8" si="5">"Возвращено средств"</f>
        <v>Возвращено средств</v>
      </c>
      <c r="N8" s="23"/>
    </row>
    <row r="9" spans="1:15" ht="53.1" customHeight="1" x14ac:dyDescent="0.25">
      <c r="A9" s="20"/>
      <c r="B9" s="20"/>
      <c r="C9" s="20"/>
      <c r="D9" s="16" t="str">
        <f t="shared" ref="D9" si="6">"всего"</f>
        <v>всего</v>
      </c>
      <c r="E9" s="21" t="str">
        <f t="shared" ref="E9" si="7">"из них"</f>
        <v>из них</v>
      </c>
      <c r="F9" s="22"/>
      <c r="G9" s="22"/>
      <c r="H9" s="23"/>
      <c r="I9" s="16" t="str">
        <f t="shared" ref="I9" si="8">"всего"</f>
        <v>всего</v>
      </c>
      <c r="J9" s="21" t="str">
        <f t="shared" ref="J9" si="9">"из них финансовые операции по расходованию средств на сумму, превышающую 51 тыс. рублей"</f>
        <v>из них финансовые операции по расходованию средств на сумму, превышающую 51 тыс. рублей</v>
      </c>
      <c r="K9" s="22"/>
      <c r="L9" s="23"/>
      <c r="M9" s="16" t="str">
        <f t="shared" ref="M9" si="10">"сумма, тыс. руб."</f>
        <v>сумма, тыс. руб.</v>
      </c>
      <c r="N9" s="16" t="str">
        <f t="shared" ref="N9" si="11">"основание возврата"</f>
        <v>основание возврата</v>
      </c>
      <c r="O9" s="2"/>
    </row>
    <row r="10" spans="1:15" ht="69.95" customHeight="1" x14ac:dyDescent="0.25">
      <c r="A10" s="20"/>
      <c r="B10" s="20"/>
      <c r="C10" s="20"/>
      <c r="D10" s="20"/>
      <c r="E10" s="21" t="str">
        <f t="shared" ref="E10" si="12">"пожертвования от юридических лиц на сумму, превышающую 26 тыс. рублей"</f>
        <v>пожертвования от юридических лиц на сумму, превышающую 26 тыс. рублей</v>
      </c>
      <c r="F10" s="23"/>
      <c r="G10" s="21" t="str">
        <f t="shared" ref="G10" si="13">"пожертвования от граждан на сумму, превышающую  20 тыс. рублей"</f>
        <v>пожертвования от граждан на сумму, превышающую  20 тыс. рублей</v>
      </c>
      <c r="H10" s="23"/>
      <c r="I10" s="20"/>
      <c r="J10" s="16" t="str">
        <f t="shared" ref="J10" si="14">"дата операции"</f>
        <v>дата операции</v>
      </c>
      <c r="K10" s="16" t="str">
        <f t="shared" ref="K10" si="15">"сумма, тыс. руб."</f>
        <v>сумма, тыс. руб.</v>
      </c>
      <c r="L10" s="16" t="str">
        <f t="shared" ref="L10" si="16">"назначение платежа"</f>
        <v>назначение платежа</v>
      </c>
      <c r="M10" s="20"/>
      <c r="N10" s="20"/>
      <c r="O10" s="2"/>
    </row>
    <row r="11" spans="1:15" ht="75" customHeight="1" x14ac:dyDescent="0.25">
      <c r="A11" s="17"/>
      <c r="B11" s="17"/>
      <c r="C11" s="17"/>
      <c r="D11" s="17"/>
      <c r="E11" s="4" t="str">
        <f>"сумма, тыс. руб."</f>
        <v>сумма, тыс. руб.</v>
      </c>
      <c r="F11" s="4" t="str">
        <f>"наименование юридического лица"</f>
        <v>наименование юридического лица</v>
      </c>
      <c r="G11" s="4" t="str">
        <f>"сумма, тыс. руб."</f>
        <v>сумма, тыс. руб.</v>
      </c>
      <c r="H11" s="4" t="str">
        <f>"кол-во граждан"</f>
        <v>кол-во граждан</v>
      </c>
      <c r="I11" s="17"/>
      <c r="J11" s="17"/>
      <c r="K11" s="17"/>
      <c r="L11" s="17"/>
      <c r="M11" s="17"/>
      <c r="N11" s="17"/>
      <c r="O11" s="2"/>
    </row>
    <row r="12" spans="1:15" x14ac:dyDescent="0.25">
      <c r="A12" s="6" t="s">
        <v>6</v>
      </c>
      <c r="B12" s="4" t="str">
        <f>"2"</f>
        <v>2</v>
      </c>
      <c r="C12" s="4" t="str">
        <f>"3"</f>
        <v>3</v>
      </c>
      <c r="D12" s="4" t="str">
        <f>"4"</f>
        <v>4</v>
      </c>
      <c r="E12" s="4" t="str">
        <f>"5"</f>
        <v>5</v>
      </c>
      <c r="F12" s="4" t="str">
        <f>"6"</f>
        <v>6</v>
      </c>
      <c r="G12" s="4" t="str">
        <f>"7"</f>
        <v>7</v>
      </c>
      <c r="H12" s="4" t="str">
        <f>"8"</f>
        <v>8</v>
      </c>
      <c r="I12" s="4" t="str">
        <f>"9"</f>
        <v>9</v>
      </c>
      <c r="J12" s="4" t="str">
        <f>"10"</f>
        <v>10</v>
      </c>
      <c r="K12" s="4" t="str">
        <f>"11"</f>
        <v>11</v>
      </c>
      <c r="L12" s="4" t="str">
        <f>"12"</f>
        <v>12</v>
      </c>
      <c r="M12" s="4" t="str">
        <f>"13"</f>
        <v>13</v>
      </c>
      <c r="N12" s="4" t="str">
        <f>"14"</f>
        <v>14</v>
      </c>
      <c r="O12" s="2"/>
    </row>
    <row r="13" spans="1:15" ht="60" customHeight="1" x14ac:dyDescent="0.25">
      <c r="A13" s="7" t="s">
        <v>7</v>
      </c>
      <c r="B13" s="8" t="str">
        <f>"Округ №11 (№ 11)"</f>
        <v>Округ №11 (№ 11)</v>
      </c>
      <c r="C13" s="8" t="str">
        <f>"Блинков Владимир Владимирович"</f>
        <v>Блинков Владимир Владимирович</v>
      </c>
      <c r="D13" s="9">
        <v>5</v>
      </c>
      <c r="E13" s="9"/>
      <c r="F13" s="8" t="str">
        <f>""</f>
        <v/>
      </c>
      <c r="G13" s="9"/>
      <c r="H13" s="10"/>
      <c r="I13" s="9">
        <v>2</v>
      </c>
      <c r="J13" s="11"/>
      <c r="K13" s="9"/>
      <c r="L13" s="8" t="str">
        <f>""</f>
        <v/>
      </c>
      <c r="M13" s="9"/>
      <c r="N13" s="8" t="str">
        <f>""</f>
        <v/>
      </c>
      <c r="O13" s="5"/>
    </row>
    <row r="14" spans="1:15" ht="30" customHeight="1" x14ac:dyDescent="0.25">
      <c r="A14" s="6" t="s">
        <v>8</v>
      </c>
      <c r="B14" s="12" t="str">
        <f>""</f>
        <v/>
      </c>
      <c r="C14" s="12" t="str">
        <f>"Итого по кандидату"</f>
        <v>Итого по кандидату</v>
      </c>
      <c r="D14" s="13">
        <v>5</v>
      </c>
      <c r="E14" s="13">
        <v>0</v>
      </c>
      <c r="F14" s="12" t="str">
        <f>""</f>
        <v/>
      </c>
      <c r="G14" s="13">
        <v>0</v>
      </c>
      <c r="H14" s="14"/>
      <c r="I14" s="13">
        <v>2</v>
      </c>
      <c r="J14" s="15"/>
      <c r="K14" s="13">
        <v>0</v>
      </c>
      <c r="L14" s="12" t="str">
        <f>""</f>
        <v/>
      </c>
      <c r="M14" s="13">
        <v>0</v>
      </c>
      <c r="N14" s="12" t="str">
        <f>""</f>
        <v/>
      </c>
      <c r="O14" s="5"/>
    </row>
    <row r="15" spans="1:15" ht="45" customHeight="1" x14ac:dyDescent="0.25">
      <c r="A15" s="6" t="s">
        <v>8</v>
      </c>
      <c r="B15" s="12" t="str">
        <f>""</f>
        <v/>
      </c>
      <c r="C15" s="12" t="str">
        <f>"Округ №11 (№ 11), всего"</f>
        <v>Округ №11 (№ 11), всего</v>
      </c>
      <c r="D15" s="13">
        <v>5</v>
      </c>
      <c r="E15" s="13">
        <v>0</v>
      </c>
      <c r="F15" s="12" t="str">
        <f>""</f>
        <v/>
      </c>
      <c r="G15" s="13">
        <v>0</v>
      </c>
      <c r="H15" s="14"/>
      <c r="I15" s="13">
        <v>2</v>
      </c>
      <c r="J15" s="15"/>
      <c r="K15" s="13">
        <v>0</v>
      </c>
      <c r="L15" s="12" t="str">
        <f>""</f>
        <v/>
      </c>
      <c r="M15" s="13">
        <v>0</v>
      </c>
      <c r="N15" s="12" t="str">
        <f>""</f>
        <v/>
      </c>
      <c r="O15" s="5"/>
    </row>
    <row r="16" spans="1:15" x14ac:dyDescent="0.25">
      <c r="A16" s="6" t="s">
        <v>8</v>
      </c>
      <c r="B16" s="12" t="str">
        <f>""</f>
        <v/>
      </c>
      <c r="C16" s="12" t="str">
        <f>"Итого"</f>
        <v>Итого</v>
      </c>
      <c r="D16" s="13">
        <v>5</v>
      </c>
      <c r="E16" s="13">
        <v>0</v>
      </c>
      <c r="F16" s="12" t="str">
        <f>""</f>
        <v/>
      </c>
      <c r="G16" s="13">
        <v>0</v>
      </c>
      <c r="H16" s="14">
        <v>0</v>
      </c>
      <c r="I16" s="13">
        <v>2</v>
      </c>
      <c r="J16" s="15"/>
      <c r="K16" s="13">
        <v>0</v>
      </c>
      <c r="L16" s="12" t="str">
        <f>""</f>
        <v/>
      </c>
      <c r="M16" s="13">
        <v>0</v>
      </c>
      <c r="N16" s="12" t="str">
        <f>""</f>
        <v/>
      </c>
      <c r="O16" s="5"/>
    </row>
    <row r="17" spans="15:15" x14ac:dyDescent="0.25">
      <c r="O17" s="5"/>
    </row>
  </sheetData>
  <mergeCells count="19">
    <mergeCell ref="N9:N11"/>
    <mergeCell ref="E10:F10"/>
    <mergeCell ref="G10:H10"/>
    <mergeCell ref="J10:J11"/>
    <mergeCell ref="K10:K11"/>
    <mergeCell ref="L10:L11"/>
    <mergeCell ref="A4:N4"/>
    <mergeCell ref="A5:N5"/>
    <mergeCell ref="A8:A11"/>
    <mergeCell ref="B8:B11"/>
    <mergeCell ref="C8:C11"/>
    <mergeCell ref="D8:H8"/>
    <mergeCell ref="I8:L8"/>
    <mergeCell ref="M8:N8"/>
    <mergeCell ref="D9:D11"/>
    <mergeCell ref="E9:H9"/>
    <mergeCell ref="I9:I11"/>
    <mergeCell ref="J9:L9"/>
    <mergeCell ref="M9:M11"/>
  </mergeCells>
  <pageMargins left="0.34722222222222221" right="0.1388888888888889" top="0.1388888888888889" bottom="0.1388888888888889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Alex</cp:lastModifiedBy>
  <cp:lastPrinted>2023-06-30T10:52:36Z</cp:lastPrinted>
  <dcterms:created xsi:type="dcterms:W3CDTF">2023-06-30T10:48:47Z</dcterms:created>
  <dcterms:modified xsi:type="dcterms:W3CDTF">2023-07-07T06:26:59Z</dcterms:modified>
</cp:coreProperties>
</file>