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3 ЗС\Сведения о движении средств\"/>
    </mc:Choice>
  </mc:AlternateContent>
  <bookViews>
    <workbookView xWindow="120" yWindow="60" windowWidth="27735" windowHeight="3600"/>
  </bookViews>
  <sheets>
    <sheet name="Отчет" sheetId="1" r:id="rId1"/>
  </sheets>
  <calcPr calcId="162913"/>
</workbook>
</file>

<file path=xl/calcChain.xml><?xml version="1.0" encoding="utf-8"?>
<calcChain xmlns="http://schemas.openxmlformats.org/spreadsheetml/2006/main">
  <c r="C12" i="1" l="1"/>
  <c r="N13" i="1"/>
  <c r="L13" i="1"/>
  <c r="F13" i="1"/>
  <c r="C13" i="1"/>
  <c r="B13" i="1"/>
  <c r="N12" i="1"/>
  <c r="L12" i="1"/>
  <c r="F12" i="1"/>
  <c r="B12" i="1"/>
  <c r="C10" i="1"/>
  <c r="N15" i="1"/>
  <c r="L15" i="1"/>
  <c r="F15" i="1"/>
  <c r="C15" i="1"/>
  <c r="B15" i="1"/>
  <c r="N14" i="1"/>
  <c r="L14" i="1"/>
  <c r="F14" i="1"/>
  <c r="C14" i="1"/>
  <c r="B14" i="1"/>
  <c r="B16" i="1"/>
  <c r="C16" i="1"/>
  <c r="F16" i="1"/>
  <c r="L16" i="1"/>
  <c r="N16" i="1"/>
  <c r="B17" i="1"/>
  <c r="C17" i="1"/>
  <c r="F17" i="1"/>
  <c r="L17" i="1"/>
  <c r="N17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1" i="1"/>
  <c r="L11" i="1"/>
  <c r="F11" i="1"/>
  <c r="C11" i="1"/>
  <c r="B11" i="1"/>
  <c r="N10" i="1"/>
  <c r="L10" i="1"/>
  <c r="F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<sst xmlns="http://schemas.openxmlformats.org/spreadsheetml/2006/main" count="17" uniqueCount="10">
  <si>
    <t>Выборы депутатов Законодательного Собрания Владимирской области восьмого созыва</t>
  </si>
  <si>
    <t>В тыс. руб.</t>
  </si>
  <si>
    <t>1</t>
  </si>
  <si>
    <t>1.</t>
  </si>
  <si>
    <t/>
  </si>
  <si>
    <t>2.</t>
  </si>
  <si>
    <t>По состоянию на 06.07.2023</t>
  </si>
  <si>
    <t>3.</t>
  </si>
  <si>
    <t>4.</t>
  </si>
  <si>
    <t>СВЕДЕНИЯ  
о поступлении средств в избирательные фонды кандидатов, избирательных объединений и расходовании этих средств  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</si>
</sst>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K7" sqref="K7:K8"/>
    </sheetView>
  </sheetViews>
  <sheetFormatPr defaultRowHeight="15" x14ac:dyDescent="0.25"/>
  <cols>
    <col min="1" max="1" width="8.140625" customWidth="1"/>
    <col min="2" max="2" width="12.7109375" customWidth="1"/>
    <col min="3" max="3" width="14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63" customHeight="1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5">
      <c r="N3" s="2" t="s">
        <v>6</v>
      </c>
    </row>
    <row r="4" spans="1:15" x14ac:dyDescent="0.25">
      <c r="N4" s="2" t="s">
        <v>1</v>
      </c>
    </row>
    <row r="5" spans="1:15" ht="24" customHeight="1" x14ac:dyDescent="0.25">
      <c r="A5" s="16" t="str">
        <f t="shared" ref="A5" si="0">"№
п/п"</f>
        <v>№
п/п</v>
      </c>
      <c r="B5" s="16" t="str">
        <f t="shared" ref="B5" si="1">"Наименование территории"</f>
        <v>Наименование территории</v>
      </c>
      <c r="C5" s="16" t="str">
        <f t="shared" ref="C5" si="2">"Фамилия, имя, отчество кандидата"</f>
        <v>Фамилия, имя, отчество кандидата</v>
      </c>
      <c r="D5" s="19" t="str">
        <f t="shared" ref="D5" si="3">"Поступило средств"</f>
        <v>Поступило средств</v>
      </c>
      <c r="E5" s="20"/>
      <c r="F5" s="20"/>
      <c r="G5" s="20"/>
      <c r="H5" s="21"/>
      <c r="I5" s="19" t="str">
        <f t="shared" ref="I5" si="4">"Израсходовано средств"</f>
        <v>Израсходовано средств</v>
      </c>
      <c r="J5" s="20"/>
      <c r="K5" s="20"/>
      <c r="L5" s="21"/>
      <c r="M5" s="19" t="str">
        <f t="shared" ref="M5" si="5">"Возвращено средств"</f>
        <v>Возвращено средств</v>
      </c>
      <c r="N5" s="21"/>
    </row>
    <row r="6" spans="1:15" ht="53.1" customHeight="1" x14ac:dyDescent="0.25">
      <c r="A6" s="17"/>
      <c r="B6" s="17"/>
      <c r="C6" s="17"/>
      <c r="D6" s="16" t="str">
        <f t="shared" ref="D6" si="6">"всего"</f>
        <v>всего</v>
      </c>
      <c r="E6" s="19" t="str">
        <f t="shared" ref="E6" si="7">"из них"</f>
        <v>из них</v>
      </c>
      <c r="F6" s="20"/>
      <c r="G6" s="20"/>
      <c r="H6" s="21"/>
      <c r="I6" s="16" t="str">
        <f t="shared" ref="I6" si="8">"всего"</f>
        <v>всего</v>
      </c>
      <c r="J6" s="19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20"/>
      <c r="L6" s="21"/>
      <c r="M6" s="16" t="str">
        <f t="shared" ref="M6" si="10">"сумма, тыс. руб."</f>
        <v>сумма, тыс. руб.</v>
      </c>
      <c r="N6" s="16" t="str">
        <f t="shared" ref="N6" si="11">"основание возврата"</f>
        <v>основание возврата</v>
      </c>
      <c r="O6" s="1"/>
    </row>
    <row r="7" spans="1:15" ht="69.95" customHeight="1" x14ac:dyDescent="0.25">
      <c r="A7" s="17"/>
      <c r="B7" s="17"/>
      <c r="C7" s="17"/>
      <c r="D7" s="17"/>
      <c r="E7" s="19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21"/>
      <c r="G7" s="19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1"/>
      <c r="I7" s="17"/>
      <c r="J7" s="16" t="str">
        <f t="shared" ref="J7" si="14">"дата операции"</f>
        <v>дата операции</v>
      </c>
      <c r="K7" s="16" t="str">
        <f t="shared" ref="K7" si="15">"сумма, тыс. руб."</f>
        <v>сумма, тыс. руб.</v>
      </c>
      <c r="L7" s="16" t="str">
        <f t="shared" ref="L7" si="16">"назначение платежа"</f>
        <v>назначение платежа</v>
      </c>
      <c r="M7" s="17"/>
      <c r="N7" s="17"/>
      <c r="O7" s="1"/>
    </row>
    <row r="8" spans="1:15" ht="75" customHeight="1" x14ac:dyDescent="0.25">
      <c r="A8" s="18"/>
      <c r="B8" s="18"/>
      <c r="C8" s="18"/>
      <c r="D8" s="18"/>
      <c r="E8" s="3" t="str">
        <f>"сумма, тыс. руб."</f>
        <v>сумма, тыс. руб.</v>
      </c>
      <c r="F8" s="3" t="str">
        <f>"наименование юридического лица"</f>
        <v>наименование юридического лица</v>
      </c>
      <c r="G8" s="3" t="str">
        <f>"сумма, тыс. руб."</f>
        <v>сумма, тыс. руб.</v>
      </c>
      <c r="H8" s="3" t="str">
        <f>"кол-во граждан"</f>
        <v>кол-во граждан</v>
      </c>
      <c r="I8" s="18"/>
      <c r="J8" s="18"/>
      <c r="K8" s="18"/>
      <c r="L8" s="18"/>
      <c r="M8" s="18"/>
      <c r="N8" s="18"/>
      <c r="O8" s="1"/>
    </row>
    <row r="9" spans="1:15" x14ac:dyDescent="0.25">
      <c r="A9" s="5" t="s">
        <v>2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45" customHeight="1" x14ac:dyDescent="0.25">
      <c r="A10" s="6" t="s">
        <v>3</v>
      </c>
      <c r="B10" s="7" t="str">
        <f>"Округ №8"</f>
        <v>Округ №8</v>
      </c>
      <c r="C10" s="7" t="str">
        <f>"Ростовцев Иван Александрович"</f>
        <v>Ростовцев Иван Александрович</v>
      </c>
      <c r="D10" s="8">
        <v>0</v>
      </c>
      <c r="E10" s="8"/>
      <c r="F10" s="7" t="str">
        <f>""</f>
        <v/>
      </c>
      <c r="G10" s="8"/>
      <c r="H10" s="9"/>
      <c r="I10" s="8">
        <v>0</v>
      </c>
      <c r="J10" s="10"/>
      <c r="K10" s="8"/>
      <c r="L10" s="7" t="str">
        <f>""</f>
        <v/>
      </c>
      <c r="M10" s="8"/>
      <c r="N10" s="7" t="str">
        <f>""</f>
        <v/>
      </c>
      <c r="O10" s="4"/>
    </row>
    <row r="11" spans="1:15" ht="30" customHeight="1" x14ac:dyDescent="0.25">
      <c r="A11" s="5" t="s">
        <v>4</v>
      </c>
      <c r="B11" s="11" t="str">
        <f>""</f>
        <v/>
      </c>
      <c r="C11" s="11" t="str">
        <f>"Итого по кандидату"</f>
        <v>Итого по кандидату</v>
      </c>
      <c r="D11" s="12">
        <v>0</v>
      </c>
      <c r="E11" s="12">
        <v>0</v>
      </c>
      <c r="F11" s="11" t="str">
        <f>""</f>
        <v/>
      </c>
      <c r="G11" s="12">
        <v>0</v>
      </c>
      <c r="H11" s="13"/>
      <c r="I11" s="12">
        <v>0</v>
      </c>
      <c r="J11" s="14"/>
      <c r="K11" s="12">
        <v>0</v>
      </c>
      <c r="L11" s="11" t="str">
        <f>""</f>
        <v/>
      </c>
      <c r="M11" s="12">
        <v>0</v>
      </c>
      <c r="N11" s="11" t="str">
        <f>""</f>
        <v/>
      </c>
      <c r="O11" s="4"/>
    </row>
    <row r="12" spans="1:15" ht="45" customHeight="1" x14ac:dyDescent="0.25">
      <c r="A12" s="15" t="s">
        <v>5</v>
      </c>
      <c r="B12" s="7" t="str">
        <f>"Округ №8"</f>
        <v>Округ №8</v>
      </c>
      <c r="C12" s="7" t="str">
        <f>"Сазонов Герман Александрович"</f>
        <v>Сазонов Герман Александрович</v>
      </c>
      <c r="D12" s="8">
        <v>0</v>
      </c>
      <c r="E12" s="8"/>
      <c r="F12" s="7" t="str">
        <f>""</f>
        <v/>
      </c>
      <c r="G12" s="8"/>
      <c r="H12" s="9"/>
      <c r="I12" s="8">
        <v>0</v>
      </c>
      <c r="J12" s="10"/>
      <c r="K12" s="8"/>
      <c r="L12" s="7" t="str">
        <f>""</f>
        <v/>
      </c>
      <c r="M12" s="8"/>
      <c r="N12" s="7" t="str">
        <f>""</f>
        <v/>
      </c>
      <c r="O12" s="4"/>
    </row>
    <row r="13" spans="1:15" ht="30" customHeight="1" x14ac:dyDescent="0.25">
      <c r="A13" s="5" t="s">
        <v>4</v>
      </c>
      <c r="B13" s="11" t="str">
        <f>""</f>
        <v/>
      </c>
      <c r="C13" s="11" t="str">
        <f>"Итого по кандидату"</f>
        <v>Итого по кандидату</v>
      </c>
      <c r="D13" s="12">
        <v>0</v>
      </c>
      <c r="E13" s="12">
        <v>0</v>
      </c>
      <c r="F13" s="11" t="str">
        <f>""</f>
        <v/>
      </c>
      <c r="G13" s="12">
        <v>0</v>
      </c>
      <c r="H13" s="13"/>
      <c r="I13" s="12">
        <v>0</v>
      </c>
      <c r="J13" s="14"/>
      <c r="K13" s="12">
        <v>0</v>
      </c>
      <c r="L13" s="11" t="str">
        <f>""</f>
        <v/>
      </c>
      <c r="M13" s="12">
        <v>0</v>
      </c>
      <c r="N13" s="11" t="str">
        <f>""</f>
        <v/>
      </c>
      <c r="O13" s="4"/>
    </row>
    <row r="14" spans="1:15" ht="45" customHeight="1" x14ac:dyDescent="0.25">
      <c r="A14" s="15" t="s">
        <v>7</v>
      </c>
      <c r="B14" s="7" t="str">
        <f>"Округ №8"</f>
        <v>Округ №8</v>
      </c>
      <c r="C14" s="7" t="str">
        <f>"Сычев Денис Сергеевич"</f>
        <v>Сычев Денис Сергеевич</v>
      </c>
      <c r="D14" s="8">
        <v>5</v>
      </c>
      <c r="E14" s="8"/>
      <c r="F14" s="7" t="str">
        <f>""</f>
        <v/>
      </c>
      <c r="G14" s="8"/>
      <c r="H14" s="9"/>
      <c r="I14" s="8">
        <v>2</v>
      </c>
      <c r="J14" s="10"/>
      <c r="K14" s="8"/>
      <c r="L14" s="7" t="str">
        <f>""</f>
        <v/>
      </c>
      <c r="M14" s="8"/>
      <c r="N14" s="7" t="str">
        <f>""</f>
        <v/>
      </c>
      <c r="O14" s="4"/>
    </row>
    <row r="15" spans="1:15" ht="30" customHeight="1" x14ac:dyDescent="0.25">
      <c r="A15" s="5" t="s">
        <v>4</v>
      </c>
      <c r="B15" s="11" t="str">
        <f>""</f>
        <v/>
      </c>
      <c r="C15" s="11" t="str">
        <f>"Итого по кандидату"</f>
        <v>Итого по кандидату</v>
      </c>
      <c r="D15" s="12">
        <v>5</v>
      </c>
      <c r="E15" s="12">
        <v>0</v>
      </c>
      <c r="F15" s="11" t="str">
        <f>""</f>
        <v/>
      </c>
      <c r="G15" s="12">
        <v>0</v>
      </c>
      <c r="H15" s="13"/>
      <c r="I15" s="12">
        <v>2</v>
      </c>
      <c r="J15" s="14"/>
      <c r="K15" s="12">
        <v>0</v>
      </c>
      <c r="L15" s="11" t="str">
        <f>""</f>
        <v/>
      </c>
      <c r="M15" s="12">
        <v>0</v>
      </c>
      <c r="N15" s="11" t="str">
        <f>""</f>
        <v/>
      </c>
      <c r="O15" s="4"/>
    </row>
    <row r="16" spans="1:15" ht="60" customHeight="1" x14ac:dyDescent="0.25">
      <c r="A16" s="5" t="s">
        <v>4</v>
      </c>
      <c r="B16" s="11" t="str">
        <f>""</f>
        <v/>
      </c>
      <c r="C16" s="11" t="str">
        <f>"Избирательный округ (Округ №8), всего"</f>
        <v>Избирательный округ (Округ №8), всего</v>
      </c>
      <c r="D16" s="12">
        <v>5</v>
      </c>
      <c r="E16" s="12">
        <v>0</v>
      </c>
      <c r="F16" s="11" t="str">
        <f>""</f>
        <v/>
      </c>
      <c r="G16" s="12">
        <v>0</v>
      </c>
      <c r="H16" s="13"/>
      <c r="I16" s="12">
        <v>2</v>
      </c>
      <c r="J16" s="14"/>
      <c r="K16" s="12">
        <v>0</v>
      </c>
      <c r="L16" s="11" t="str">
        <f>""</f>
        <v/>
      </c>
      <c r="M16" s="12">
        <v>0</v>
      </c>
      <c r="N16" s="11" t="str">
        <f>""</f>
        <v/>
      </c>
      <c r="O16" s="4"/>
    </row>
    <row r="17" spans="1:15" ht="45" customHeight="1" x14ac:dyDescent="0.25">
      <c r="A17" s="15" t="s">
        <v>8</v>
      </c>
      <c r="B17" s="7" t="str">
        <f>"Округ №9"</f>
        <v>Округ №9</v>
      </c>
      <c r="C17" s="7" t="str">
        <f>"Бугаев Александр Петрович"</f>
        <v>Бугаев Александр Петрович</v>
      </c>
      <c r="D17" s="8">
        <v>0</v>
      </c>
      <c r="E17" s="8"/>
      <c r="F17" s="7" t="str">
        <f>""</f>
        <v/>
      </c>
      <c r="G17" s="8"/>
      <c r="H17" s="9"/>
      <c r="I17" s="8">
        <v>0</v>
      </c>
      <c r="J17" s="10"/>
      <c r="K17" s="8"/>
      <c r="L17" s="7" t="str">
        <f>""</f>
        <v/>
      </c>
      <c r="M17" s="8"/>
      <c r="N17" s="7" t="str">
        <f>""</f>
        <v/>
      </c>
      <c r="O17" s="4"/>
    </row>
    <row r="18" spans="1:15" ht="30" customHeight="1" x14ac:dyDescent="0.25">
      <c r="A18" s="5" t="s">
        <v>4</v>
      </c>
      <c r="B18" s="11" t="str">
        <f>""</f>
        <v/>
      </c>
      <c r="C18" s="11" t="str">
        <f>"Итого по кандидату"</f>
        <v>Итого по кандидату</v>
      </c>
      <c r="D18" s="12">
        <v>0</v>
      </c>
      <c r="E18" s="12">
        <v>0</v>
      </c>
      <c r="F18" s="11" t="str">
        <f>""</f>
        <v/>
      </c>
      <c r="G18" s="12">
        <v>0</v>
      </c>
      <c r="H18" s="13"/>
      <c r="I18" s="12">
        <v>0</v>
      </c>
      <c r="J18" s="14"/>
      <c r="K18" s="12">
        <v>0</v>
      </c>
      <c r="L18" s="11" t="str">
        <f>""</f>
        <v/>
      </c>
      <c r="M18" s="12">
        <v>0</v>
      </c>
      <c r="N18" s="11" t="str">
        <f>""</f>
        <v/>
      </c>
      <c r="O18" s="4"/>
    </row>
    <row r="19" spans="1:15" ht="60" customHeight="1" x14ac:dyDescent="0.25">
      <c r="A19" s="5" t="s">
        <v>4</v>
      </c>
      <c r="B19" s="11" t="str">
        <f>""</f>
        <v/>
      </c>
      <c r="C19" s="11" t="str">
        <f>"Избирательный округ (Округ №9), всего"</f>
        <v>Избирательный округ (Округ №9), всего</v>
      </c>
      <c r="D19" s="12">
        <v>0</v>
      </c>
      <c r="E19" s="12">
        <v>0</v>
      </c>
      <c r="F19" s="11" t="str">
        <f>""</f>
        <v/>
      </c>
      <c r="G19" s="12">
        <v>0</v>
      </c>
      <c r="H19" s="13"/>
      <c r="I19" s="12">
        <v>0</v>
      </c>
      <c r="J19" s="14"/>
      <c r="K19" s="12">
        <v>0</v>
      </c>
      <c r="L19" s="11" t="str">
        <f>""</f>
        <v/>
      </c>
      <c r="M19" s="12">
        <v>0</v>
      </c>
      <c r="N19" s="11" t="str">
        <f>""</f>
        <v/>
      </c>
      <c r="O19" s="4"/>
    </row>
    <row r="20" spans="1:15" ht="30" customHeight="1" x14ac:dyDescent="0.25">
      <c r="A20" s="5" t="s">
        <v>4</v>
      </c>
      <c r="B20" s="11" t="str">
        <f>""</f>
        <v/>
      </c>
      <c r="C20" s="11" t="str">
        <f>"Кандидаты, всего"</f>
        <v>Кандидаты, всего</v>
      </c>
      <c r="D20" s="12">
        <v>5</v>
      </c>
      <c r="E20" s="12">
        <v>0</v>
      </c>
      <c r="F20" s="11" t="str">
        <f>""</f>
        <v/>
      </c>
      <c r="G20" s="12">
        <v>0</v>
      </c>
      <c r="H20" s="13"/>
      <c r="I20" s="12">
        <v>2</v>
      </c>
      <c r="J20" s="14"/>
      <c r="K20" s="12">
        <v>0</v>
      </c>
      <c r="L20" s="11" t="str">
        <f>""</f>
        <v/>
      </c>
      <c r="M20" s="12">
        <v>0</v>
      </c>
      <c r="N20" s="11" t="str">
        <f>""</f>
        <v/>
      </c>
      <c r="O20" s="4"/>
    </row>
    <row r="21" spans="1:15" x14ac:dyDescent="0.25">
      <c r="A21" s="5" t="s">
        <v>4</v>
      </c>
      <c r="B21" s="11" t="str">
        <f>""</f>
        <v/>
      </c>
      <c r="C21" s="11" t="str">
        <f>"Итого"</f>
        <v>Итого</v>
      </c>
      <c r="D21" s="12">
        <v>5</v>
      </c>
      <c r="E21" s="12">
        <v>0</v>
      </c>
      <c r="F21" s="11" t="str">
        <f>""</f>
        <v/>
      </c>
      <c r="G21" s="12">
        <v>0</v>
      </c>
      <c r="H21" s="13">
        <v>0</v>
      </c>
      <c r="I21" s="12">
        <v>2</v>
      </c>
      <c r="J21" s="14"/>
      <c r="K21" s="12">
        <v>0</v>
      </c>
      <c r="L21" s="11" t="str">
        <f>""</f>
        <v/>
      </c>
      <c r="M21" s="12">
        <v>0</v>
      </c>
      <c r="N21" s="11" t="str">
        <f>""</f>
        <v/>
      </c>
      <c r="O21" s="4"/>
    </row>
    <row r="22" spans="1:15" x14ac:dyDescent="0.25">
      <c r="O22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5433070866141736" right="0.15748031496062992" top="0.15748031496062992" bottom="0.15748031496062992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2023-07-07T12:03:55Z</cp:lastPrinted>
  <dcterms:created xsi:type="dcterms:W3CDTF">2023-07-07T11:57:04Z</dcterms:created>
  <dcterms:modified xsi:type="dcterms:W3CDTF">2023-07-07T12:26:01Z</dcterms:modified>
</cp:coreProperties>
</file>